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E:\NO TAV\CINEA - Documentazione Marzo 2024 - Febbraio 2023 - Maggio 2023\"/>
    </mc:Choice>
  </mc:AlternateContent>
  <xr:revisionPtr revIDLastSave="0" documentId="13_ncr:1_{5867B25E-808D-4FDB-9E2B-FC7D1976F707}" xr6:coauthVersionLast="47" xr6:coauthVersionMax="47" xr10:uidLastSave="{00000000-0000-0000-0000-000000000000}"/>
  <bookViews>
    <workbookView xWindow="-110" yWindow="-110" windowWidth="19420" windowHeight="10420" tabRatio="347" xr2:uid="{4F155B99-A0A0-42D0-B44B-63115F19F8CA}"/>
  </bookViews>
  <sheets>
    <sheet name="Budget 2014-2024" sheetId="1" r:id="rId1"/>
    <sheet name="Amount accepted by CINEA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2" l="1"/>
  <c r="AA9" i="1"/>
  <c r="D35" i="2"/>
  <c r="C35" i="2"/>
  <c r="B35" i="2"/>
  <c r="E34" i="2"/>
  <c r="E33" i="2"/>
  <c r="E32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AB171" i="1"/>
  <c r="AA171" i="1"/>
  <c r="Z171" i="1"/>
  <c r="AB193" i="1" s="1"/>
  <c r="Y171" i="1"/>
  <c r="Z193" i="1" s="1"/>
  <c r="X171" i="1"/>
  <c r="W171" i="1"/>
  <c r="V171" i="1"/>
  <c r="AB191" i="1" s="1"/>
  <c r="U171" i="1"/>
  <c r="Z191" i="1" s="1"/>
  <c r="T171" i="1"/>
  <c r="S171" i="1"/>
  <c r="R171" i="1"/>
  <c r="AB189" i="1" s="1"/>
  <c r="Q171" i="1"/>
  <c r="Z189" i="1" s="1"/>
  <c r="P171" i="1"/>
  <c r="O171" i="1"/>
  <c r="Z188" i="1" s="1"/>
  <c r="N171" i="1"/>
  <c r="AB187" i="1" s="1"/>
  <c r="M171" i="1"/>
  <c r="Z187" i="1" s="1"/>
  <c r="L171" i="1"/>
  <c r="K171" i="1"/>
  <c r="Z186" i="1" s="1"/>
  <c r="J171" i="1"/>
  <c r="AB185" i="1" s="1"/>
  <c r="I171" i="1"/>
  <c r="Z185" i="1" s="1"/>
  <c r="H171" i="1"/>
  <c r="G171" i="1"/>
  <c r="Z184" i="1" s="1"/>
  <c r="F171" i="1"/>
  <c r="AB183" i="1" s="1"/>
  <c r="AC183" i="1" s="1"/>
  <c r="E171" i="1"/>
  <c r="Z183" i="1" s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I9" i="1"/>
  <c r="H9" i="1"/>
  <c r="G9" i="1"/>
  <c r="F9" i="1"/>
  <c r="E9" i="1"/>
  <c r="J14" i="1"/>
  <c r="I14" i="1"/>
  <c r="H14" i="1"/>
  <c r="G14" i="1"/>
  <c r="F14" i="1"/>
  <c r="E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AB192" i="1"/>
  <c r="AB190" i="1"/>
  <c r="AB188" i="1"/>
  <c r="AB186" i="1"/>
  <c r="AB184" i="1"/>
  <c r="Z192" i="1"/>
  <c r="Z190" i="1"/>
  <c r="Y184" i="1"/>
  <c r="Y185" i="1" s="1"/>
  <c r="Y186" i="1" s="1"/>
  <c r="Y187" i="1" s="1"/>
  <c r="Y188" i="1" s="1"/>
  <c r="Y189" i="1" s="1"/>
  <c r="Y190" i="1" s="1"/>
  <c r="Y191" i="1" s="1"/>
  <c r="Y192" i="1" s="1"/>
  <c r="E35" i="2" l="1"/>
  <c r="AC184" i="1"/>
  <c r="AB194" i="1"/>
  <c r="AC185" i="1"/>
  <c r="AC186" i="1" s="1"/>
  <c r="AC187" i="1" s="1"/>
  <c r="AC188" i="1" s="1"/>
  <c r="AC189" i="1" s="1"/>
  <c r="AC190" i="1" s="1"/>
  <c r="AC191" i="1" s="1"/>
  <c r="AC192" i="1" s="1"/>
  <c r="AC193" i="1" s="1"/>
  <c r="Z194" i="1"/>
  <c r="AA183" i="1"/>
  <c r="AA184" i="1" l="1"/>
  <c r="AD183" i="1"/>
  <c r="AA185" i="1" l="1"/>
  <c r="AD184" i="1"/>
  <c r="AA186" i="1" l="1"/>
  <c r="AD185" i="1"/>
  <c r="AA187" i="1" l="1"/>
  <c r="AD186" i="1"/>
  <c r="AA188" i="1" l="1"/>
  <c r="AD187" i="1"/>
  <c r="AA189" i="1" l="1"/>
  <c r="AD188" i="1"/>
  <c r="AA190" i="1" l="1"/>
  <c r="AD189" i="1"/>
  <c r="AA191" i="1" l="1"/>
  <c r="AD190" i="1"/>
  <c r="AA192" i="1" l="1"/>
  <c r="AD191" i="1"/>
  <c r="AA193" i="1" l="1"/>
  <c r="AD193" i="1" s="1"/>
  <c r="AD19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Pablo Maqroll</author>
  </authors>
  <commentList>
    <comment ref="C35" authorId="0" shapeId="0" xr:uid="{E7ADFA1F-0282-4427-A6DB-7DE1A0CEF38B}">
      <text>
        <r>
          <rPr>
            <b/>
            <sz val="9"/>
            <color indexed="81"/>
            <rFont val="Tahoma"/>
            <family val="2"/>
          </rPr>
          <t>Pablo Maqroll:</t>
        </r>
        <r>
          <rPr>
            <sz val="9"/>
            <color indexed="81"/>
            <rFont val="Tahoma"/>
            <family val="2"/>
          </rPr>
          <t xml:space="preserve">
N.d.R. Importo pari al 70,83% del valore della colonna 1: "COSTS as per Annex III of applicable Grant Agreement (Am.2) in force at 31/12/2022"
</t>
        </r>
      </text>
    </comment>
  </commentList>
</comments>
</file>

<file path=xl/sharedStrings.xml><?xml version="1.0" encoding="utf-8"?>
<sst xmlns="http://schemas.openxmlformats.org/spreadsheetml/2006/main" count="482" uniqueCount="151">
  <si>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</si>
  <si>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</si>
  <si>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</si>
  <si>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</si>
  <si>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</si>
  <si>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</si>
  <si>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</si>
  <si>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</si>
  <si>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</si>
  <si>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</si>
  <si>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</si>
  <si>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Total</t>
  </si>
  <si>
    <t>Activity name</t>
  </si>
  <si>
    <t>Funding rate (%)</t>
  </si>
  <si>
    <t>Latest GA in force</t>
  </si>
  <si>
    <t>Current ASR</t>
  </si>
  <si>
    <t>Lastest GA in force</t>
  </si>
  <si>
    <t>Deviation (%)</t>
  </si>
  <si>
    <t>1 TELT Administrative costs for studies</t>
  </si>
  <si>
    <t>Ministero delle Infrastrutture e della Mobilità Sostenibili</t>
  </si>
  <si>
    <t>Ministère de la Transition écologique et de la Cohésion des Territoires</t>
  </si>
  <si>
    <t/>
  </si>
  <si>
    <t>Total for activity 1</t>
  </si>
  <si>
    <t>2 Monitoring and follow-up of the descending shafts</t>
  </si>
  <si>
    <t>Total for activity 2</t>
  </si>
  <si>
    <t>3 La Maddalena exploratory activities</t>
  </si>
  <si>
    <t>Total for activity 3</t>
  </si>
  <si>
    <t>4 Exploratory activities from the foot of the Saint-Mar</t>
  </si>
  <si>
    <t>Total for activity 4</t>
  </si>
  <si>
    <t>5 Final modifications of the reference design</t>
  </si>
  <si>
    <t>Total for activity 5</t>
  </si>
  <si>
    <t>6 TELT Administrative costs for works</t>
  </si>
  <si>
    <t>Total for activity 6</t>
  </si>
  <si>
    <t>7 Release of the land acquired for public purposes and</t>
  </si>
  <si>
    <t>Total for activity 7</t>
  </si>
  <si>
    <t>8 Utilities diversions in France</t>
  </si>
  <si>
    <t>Total for activity 8</t>
  </si>
  <si>
    <t>9 Utilities diversions in Italy</t>
  </si>
  <si>
    <t>Total for activity 9</t>
  </si>
  <si>
    <t>10 Chiomonte Interchange</t>
  </si>
  <si>
    <t>Total for activity 10</t>
  </si>
  <si>
    <t>11 Relocation of A32 Autoport</t>
  </si>
  <si>
    <t>Total for activity 11</t>
  </si>
  <si>
    <t>12 Relocation of « safe driving » track</t>
  </si>
  <si>
    <t>Total for activity 12</t>
  </si>
  <si>
    <t>13 Interconnection tunnel Susa-Bussoleno</t>
  </si>
  <si>
    <t>Total for activity 13</t>
  </si>
  <si>
    <t>14 Electric connection Susa-Venaus</t>
  </si>
  <si>
    <t>Total for activity 14</t>
  </si>
  <si>
    <t>15 Avrieux shafts</t>
  </si>
  <si>
    <t>Total for activity 15</t>
  </si>
  <si>
    <t>16 Villard Clément cut and cover</t>
  </si>
  <si>
    <t>Total for activity 16</t>
  </si>
  <si>
    <t>17 Electric connection for French worksites</t>
  </si>
  <si>
    <t>Total for activity 17</t>
  </si>
  <si>
    <t>18 Main civil works until 31/12/2018</t>
  </si>
  <si>
    <t>Total for activity 18</t>
  </si>
  <si>
    <t>19 Civil works in Susa plain (o.w.2A)</t>
  </si>
  <si>
    <t>Total for activity 19</t>
  </si>
  <si>
    <t>20 Info point Henry Barrack (o.w. 2E)</t>
  </si>
  <si>
    <t>Total for activity 20</t>
  </si>
  <si>
    <t>21 Maddalena-Susa (o.w. 3-4)</t>
  </si>
  <si>
    <t>Total for activity 21</t>
  </si>
  <si>
    <t>22 Maddalena interconnecting Niches (o.w. 4A)</t>
  </si>
  <si>
    <t>Total for activity 22</t>
  </si>
  <si>
    <t>23 Modane and Maddalena (o.w.5)</t>
  </si>
  <si>
    <t>Total for activity 23</t>
  </si>
  <si>
    <t>24 La Praz-Modane (o.w. 6)</t>
  </si>
  <si>
    <t>Total for activity 24</t>
  </si>
  <si>
    <t>25 St Martin la Porte-La Praz (o.w.7)</t>
  </si>
  <si>
    <t>Total for activity 25</t>
  </si>
  <si>
    <t>26 St Julien Montdenis (West entrance)-Saint Martin</t>
  </si>
  <si>
    <t>Total for activity 26</t>
  </si>
  <si>
    <t>27 St Jean de Maurienn e o.w. 9B)</t>
  </si>
  <si>
    <t>Ministero delle Infrastrut ture e della Mobilità Sostenibili</t>
  </si>
  <si>
    <t>Total for activity 27</t>
  </si>
  <si>
    <t>28 St Jean de Maurienne (TELT) (o.w. 9C)</t>
  </si>
  <si>
    <t>Total for activity 28</t>
  </si>
  <si>
    <t>29 and Villargondran dams (o.w. 9D)</t>
  </si>
  <si>
    <t>Total for activity 29</t>
  </si>
  <si>
    <t>30 Arc Bridge (o.w. 9E)</t>
  </si>
  <si>
    <t>Total for activity 30</t>
  </si>
  <si>
    <t>31 Management of excavated materials-Italy (o.w. 10</t>
  </si>
  <si>
    <t>Total for activity 31</t>
  </si>
  <si>
    <t>32 Management of excavated materials-France – (o.w</t>
  </si>
  <si>
    <t>Total for activity 32</t>
  </si>
  <si>
    <t>33 Engineering and other costs not included in other O</t>
  </si>
  <si>
    <t>Total for activity 33</t>
  </si>
  <si>
    <t>Total eligible costs</t>
  </si>
  <si>
    <t>Total cumulated eligible costs</t>
  </si>
  <si>
    <t>Current ASR22</t>
  </si>
  <si>
    <t>Update of the indicative breakdown of estimated eligible costs of the Action 2014-EU-TM-0401-M (€)</t>
  </si>
  <si>
    <t>Latest GA in force.</t>
  </si>
  <si>
    <t>Totale</t>
  </si>
  <si>
    <t>Total ASR</t>
  </si>
  <si>
    <t>Tot. Eligible Costs</t>
  </si>
  <si>
    <t>Year</t>
  </si>
  <si>
    <t xml:space="preserve"> Cumulated ASR</t>
  </si>
  <si>
    <t>Cumul. Eligible Costs</t>
  </si>
  <si>
    <t>a</t>
  </si>
  <si>
    <t>b</t>
  </si>
  <si>
    <t>c</t>
  </si>
  <si>
    <t>d</t>
  </si>
  <si>
    <t>%</t>
  </si>
  <si>
    <t>d/b</t>
  </si>
  <si>
    <r>
      <t>Current ASR</t>
    </r>
    <r>
      <rPr>
        <sz val="1"/>
        <rFont val="Aptos Narrow"/>
        <family val="2"/>
        <scheme val="minor"/>
      </rPr>
      <t>9</t>
    </r>
  </si>
  <si>
    <r>
      <t>Latest GA in force</t>
    </r>
    <r>
      <rPr>
        <sz val="1"/>
        <rFont val="Aptos Narrow"/>
        <family val="2"/>
        <scheme val="minor"/>
      </rPr>
      <t>2</t>
    </r>
  </si>
  <si>
    <r>
      <t>Latest GA in force</t>
    </r>
    <r>
      <rPr>
        <sz val="1"/>
        <rFont val="Aptos Narrow"/>
        <family val="2"/>
        <scheme val="minor"/>
      </rPr>
      <t>.</t>
    </r>
  </si>
  <si>
    <r>
      <t>Current ASR</t>
    </r>
    <r>
      <rPr>
        <sz val="1"/>
        <rFont val="Aptos Narrow"/>
        <family val="2"/>
        <scheme val="minor"/>
      </rPr>
      <t>3</t>
    </r>
  </si>
  <si>
    <r>
      <t>Latest GA in force</t>
    </r>
    <r>
      <rPr>
        <sz val="1"/>
        <rFont val="Aptos Narrow"/>
        <family val="2"/>
        <scheme val="minor"/>
      </rPr>
      <t>.2</t>
    </r>
  </si>
  <si>
    <r>
      <t>Current ASR</t>
    </r>
    <r>
      <rPr>
        <sz val="1"/>
        <rFont val="Aptos Narrow"/>
        <family val="2"/>
        <scheme val="minor"/>
      </rPr>
      <t>2</t>
    </r>
  </si>
  <si>
    <r>
      <t>Current ASR</t>
    </r>
    <r>
      <rPr>
        <sz val="1"/>
        <rFont val="Aptos Narrow"/>
        <family val="2"/>
        <scheme val="minor"/>
      </rPr>
      <t>4</t>
    </r>
  </si>
  <si>
    <r>
      <t>Latest GA in force</t>
    </r>
    <r>
      <rPr>
        <sz val="1"/>
        <rFont val="Aptos Narrow"/>
        <family val="2"/>
        <scheme val="minor"/>
      </rPr>
      <t>3</t>
    </r>
  </si>
  <si>
    <r>
      <t>Latest GA in force</t>
    </r>
    <r>
      <rPr>
        <sz val="1"/>
        <rFont val="Aptos Narrow"/>
        <family val="2"/>
        <scheme val="minor"/>
      </rPr>
      <t>10</t>
    </r>
  </si>
  <si>
    <r>
      <t xml:space="preserve">Current </t>
    </r>
    <r>
      <rPr>
        <sz val="10"/>
        <rFont val="Aptos Narrow"/>
        <family val="2"/>
        <scheme val="minor"/>
      </rPr>
      <t>ASR</t>
    </r>
    <r>
      <rPr>
        <sz val="1"/>
        <rFont val="Aptos Narrow"/>
        <family val="2"/>
        <scheme val="minor"/>
      </rPr>
      <t>11</t>
    </r>
  </si>
  <si>
    <r>
      <t>Latest GA in force</t>
    </r>
    <r>
      <rPr>
        <sz val="1"/>
        <rFont val="Aptos Narrow"/>
        <family val="2"/>
        <scheme val="minor"/>
      </rPr>
      <t>12</t>
    </r>
  </si>
  <si>
    <r>
      <t>Current ASR</t>
    </r>
    <r>
      <rPr>
        <sz val="1"/>
        <rFont val="Aptos Narrow"/>
        <family val="2"/>
        <scheme val="minor"/>
      </rPr>
      <t>13</t>
    </r>
  </si>
  <si>
    <r>
      <t>Latest GA in force</t>
    </r>
    <r>
      <rPr>
        <sz val="1"/>
        <rFont val="Aptos Narrow"/>
        <family val="2"/>
        <scheme val="minor"/>
      </rPr>
      <t>14</t>
    </r>
  </si>
  <si>
    <r>
      <t>Current ASR</t>
    </r>
    <r>
      <rPr>
        <sz val="1"/>
        <rFont val="Aptos Narrow"/>
        <family val="2"/>
        <scheme val="minor"/>
      </rPr>
      <t>15</t>
    </r>
  </si>
  <si>
    <r>
      <t>Latest GA in force</t>
    </r>
    <r>
      <rPr>
        <sz val="1"/>
        <rFont val="Aptos Narrow"/>
        <family val="2"/>
        <scheme val="minor"/>
      </rPr>
      <t>1</t>
    </r>
  </si>
  <si>
    <r>
      <t>Current ASR</t>
    </r>
    <r>
      <rPr>
        <sz val="1"/>
        <rFont val="Aptos Narrow"/>
        <family val="2"/>
        <scheme val="minor"/>
      </rPr>
      <t>17</t>
    </r>
  </si>
  <si>
    <r>
      <t>Current ASR</t>
    </r>
    <r>
      <rPr>
        <sz val="1"/>
        <rFont val="Aptos Narrow"/>
        <family val="2"/>
        <scheme val="minor"/>
      </rPr>
      <t>19</t>
    </r>
  </si>
  <si>
    <r>
      <t>Latest GA in force</t>
    </r>
    <r>
      <rPr>
        <sz val="1"/>
        <rFont val="Aptos Narrow"/>
        <family val="2"/>
        <scheme val="minor"/>
      </rPr>
      <t>18</t>
    </r>
  </si>
  <si>
    <r>
      <t>Latest GA in force</t>
    </r>
    <r>
      <rPr>
        <sz val="1"/>
        <rFont val="Aptos Narrow"/>
        <family val="2"/>
        <scheme val="minor"/>
      </rPr>
      <t>20</t>
    </r>
  </si>
  <si>
    <r>
      <t>Current ASR</t>
    </r>
    <r>
      <rPr>
        <sz val="1"/>
        <rFont val="Aptos Narrow"/>
        <family val="2"/>
        <scheme val="minor"/>
      </rPr>
      <t>21</t>
    </r>
  </si>
  <si>
    <r>
      <t>Current ASR</t>
    </r>
    <r>
      <rPr>
        <sz val="1"/>
        <rFont val="Aptos Narrow"/>
        <family val="2"/>
        <scheme val="minor"/>
      </rPr>
      <t>22</t>
    </r>
  </si>
  <si>
    <r>
      <t>Latest GA in force</t>
    </r>
    <r>
      <rPr>
        <b/>
        <sz val="1"/>
        <rFont val="Aptos Narrow"/>
        <family val="2"/>
        <scheme val="minor"/>
      </rPr>
      <t>20</t>
    </r>
  </si>
  <si>
    <r>
      <t>Latest GA in force</t>
    </r>
    <r>
      <rPr>
        <b/>
        <sz val="1"/>
        <rFont val="Aptos Narrow"/>
        <family val="2"/>
        <scheme val="minor"/>
      </rPr>
      <t>18</t>
    </r>
  </si>
  <si>
    <r>
      <t>Latest GA in force</t>
    </r>
    <r>
      <rPr>
        <b/>
        <sz val="1"/>
        <rFont val="Aptos Narrow"/>
        <family val="2"/>
        <scheme val="minor"/>
      </rPr>
      <t>16</t>
    </r>
  </si>
  <si>
    <r>
      <t>Latest GA in force</t>
    </r>
    <r>
      <rPr>
        <b/>
        <sz val="1"/>
        <rFont val="Aptos Narrow"/>
        <family val="2"/>
        <scheme val="minor"/>
      </rPr>
      <t>14</t>
    </r>
  </si>
  <si>
    <r>
      <t>Current ASR</t>
    </r>
    <r>
      <rPr>
        <b/>
        <sz val="1"/>
        <rFont val="Aptos Narrow"/>
        <family val="2"/>
        <scheme val="minor"/>
      </rPr>
      <t>13</t>
    </r>
  </si>
  <si>
    <r>
      <t>Current ASR</t>
    </r>
    <r>
      <rPr>
        <b/>
        <sz val="1"/>
        <rFont val="Aptos Narrow"/>
        <family val="2"/>
        <scheme val="minor"/>
      </rPr>
      <t>17</t>
    </r>
  </si>
  <si>
    <r>
      <t>Current ASR</t>
    </r>
    <r>
      <rPr>
        <b/>
        <sz val="1"/>
        <rFont val="Aptos Narrow"/>
        <family val="2"/>
        <scheme val="minor"/>
      </rPr>
      <t>19</t>
    </r>
  </si>
  <si>
    <r>
      <t>Current ASR</t>
    </r>
    <r>
      <rPr>
        <b/>
        <sz val="1"/>
        <rFont val="Aptos Narrow"/>
        <family val="2"/>
        <scheme val="minor"/>
      </rPr>
      <t>15</t>
    </r>
  </si>
  <si>
    <r>
      <t>Latest GA in force</t>
    </r>
    <r>
      <rPr>
        <b/>
        <sz val="1"/>
        <rFont val="Aptos Narrow"/>
        <family val="2"/>
        <scheme val="minor"/>
      </rPr>
      <t>12</t>
    </r>
  </si>
  <si>
    <r>
      <t>Current ASR</t>
    </r>
    <r>
      <rPr>
        <b/>
        <sz val="1"/>
        <rFont val="Aptos Narrow"/>
        <family val="2"/>
        <scheme val="minor"/>
      </rPr>
      <t>11</t>
    </r>
  </si>
  <si>
    <r>
      <t>Current ASR</t>
    </r>
    <r>
      <rPr>
        <b/>
        <sz val="1"/>
        <rFont val="Aptos Narrow"/>
        <family val="2"/>
        <scheme val="minor"/>
      </rPr>
      <t>9</t>
    </r>
  </si>
  <si>
    <r>
      <t>Latest GA in force</t>
    </r>
    <r>
      <rPr>
        <b/>
        <sz val="1"/>
        <rFont val="Aptos Narrow"/>
        <family val="2"/>
        <scheme val="minor"/>
      </rPr>
      <t>6</t>
    </r>
  </si>
  <si>
    <r>
      <t>Latest GA in force</t>
    </r>
    <r>
      <rPr>
        <b/>
        <sz val="1"/>
        <rFont val="Aptos Narrow"/>
        <family val="2"/>
        <scheme val="minor"/>
      </rPr>
      <t>8</t>
    </r>
  </si>
  <si>
    <r>
      <t>Latest GA in force</t>
    </r>
    <r>
      <rPr>
        <b/>
        <sz val="1"/>
        <rFont val="Aptos Narrow"/>
        <family val="2"/>
        <scheme val="minor"/>
      </rPr>
      <t>10</t>
    </r>
  </si>
  <si>
    <r>
      <t>Current ASR</t>
    </r>
    <r>
      <rPr>
        <b/>
        <sz val="1"/>
        <rFont val="Aptos Narrow"/>
        <family val="2"/>
        <scheme val="minor"/>
      </rPr>
      <t>7</t>
    </r>
  </si>
  <si>
    <r>
      <t>Current ASR</t>
    </r>
    <r>
      <rPr>
        <b/>
        <sz val="1"/>
        <rFont val="Aptos Narrow"/>
        <family val="2"/>
        <scheme val="minor"/>
      </rPr>
      <t>5</t>
    </r>
  </si>
  <si>
    <r>
      <t>Latest GA in force</t>
    </r>
    <r>
      <rPr>
        <b/>
        <sz val="1"/>
        <rFont val="Aptos Narrow"/>
        <family val="2"/>
        <scheme val="minor"/>
      </rPr>
      <t>.2</t>
    </r>
  </si>
  <si>
    <r>
      <t>Current ASR</t>
    </r>
    <r>
      <rPr>
        <b/>
        <sz val="1"/>
        <rFont val="Aptos Narrow"/>
        <family val="2"/>
        <scheme val="minor"/>
      </rPr>
      <t>3</t>
    </r>
  </si>
  <si>
    <r>
      <rPr>
        <b/>
        <sz val="9"/>
        <color rgb="FFFFFFFF"/>
        <rFont val="Calibri"/>
        <family val="1"/>
      </rPr>
      <t xml:space="preserve">COSTS as per Annex III of applicable Grant Agreement (Am.2) in force at
</t>
    </r>
    <r>
      <rPr>
        <b/>
        <sz val="9"/>
        <color rgb="FFFFFFFF"/>
        <rFont val="Calibri"/>
        <family val="1"/>
      </rPr>
      <t>31/12/2022</t>
    </r>
  </si>
  <si>
    <r>
      <rPr>
        <b/>
        <sz val="9"/>
        <color rgb="FFFFFFFF"/>
        <rFont val="Calibri"/>
        <family val="1"/>
      </rPr>
      <t xml:space="preserve">Amount accepted by CINEA (EU contribution) until
</t>
    </r>
    <r>
      <rPr>
        <b/>
        <sz val="9"/>
        <color rgb="FFFFFFFF"/>
        <rFont val="Calibri"/>
        <family val="1"/>
      </rPr>
      <t>31/12/2022*</t>
    </r>
  </si>
  <si>
    <r>
      <rPr>
        <b/>
        <sz val="9"/>
        <color rgb="FFFFFFFF"/>
        <rFont val="Calibri"/>
        <family val="1"/>
      </rPr>
      <t>% of EU contribution</t>
    </r>
  </si>
  <si>
    <t>-</t>
  </si>
  <si>
    <t>*In accordance with Article 4.1.3 of the Grant Agreement ("the maximum amount of pre-financing and interim payments shall   not   exceed   80%   of   the   maximum   grant   amount"),   the   total   amount   paid   have   been   limited   to   EUR 577.951.502,88. Therefore, the outstanding amount of EUR 19.805.021,87  will be  carried forward  to the  final payment claim.</t>
  </si>
  <si>
    <t>Importi ex Budget 2014-2024 colonna Lastest GA in force</t>
  </si>
  <si>
    <t>COSTS Accepted until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</si>
</sst>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theme="1"/>
      <name val="Calibri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6"/>
      <name val="Aptos Narrow"/>
      <family val="2"/>
      <scheme val="minor"/>
    </font>
    <font>
      <b/>
      <sz val="16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b/>
      <sz val="9"/>
      <color rgb="FF000000"/>
      <name val="Aptos Narrow"/>
      <family val="2"/>
      <scheme val="minor"/>
    </font>
    <font>
      <sz val="10"/>
      <color rgb="FF000000"/>
      <name val="Times New Roman"/>
      <family val="1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"/>
      <name val="Aptos Narrow"/>
      <family val="2"/>
      <scheme val="minor"/>
    </font>
    <font>
      <sz val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9"/>
      <name val="Calibri"/>
      <family val="2"/>
    </font>
    <font>
      <b/>
      <sz val="9"/>
      <color rgb="FFFFFFFF"/>
      <name val="Calibri"/>
      <family val="1"/>
    </font>
    <font>
      <sz val="10"/>
      <name val="Calibri"/>
      <family val="2"/>
    </font>
    <font>
      <b/>
      <sz val="10"/>
      <name val="Calibri"/>
      <family val="2"/>
    </font>
    <font>
      <b/>
      <sz val="10"/>
      <color rgb="FF000000"/>
      <name val="Times New Roman"/>
      <family val="1"/>
    </font>
    <font>
      <b/>
      <sz val="10"/>
      <name val="Calibri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4E81BD"/>
      </patternFill>
    </fill>
    <fill>
      <patternFill patternType="solid">
        <fgColor rgb="FF0070C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 style="medium">
        <color indexed="64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medium">
        <color indexed="64"/>
      </top>
      <bottom style="medium">
        <color indexed="64"/>
      </bottom>
      <diagonal/>
    </border>
    <border>
      <left style="thin">
        <color rgb="FFFFFFF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21">
    <xf numFmtId="0" fontId="0" fillId="0" borderId="0" xfId="0"/>
    <xf numFmtId="2" fontId="0" fillId="0" borderId="0" xfId="0" applyNumberForma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" fillId="2" borderId="0" xfId="0" applyFont="1" applyFill="1"/>
    <xf numFmtId="2" fontId="0" fillId="2" borderId="0" xfId="0" applyNumberForma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1" fillId="3" borderId="2" xfId="0" applyFont="1" applyFill="1" applyBorder="1"/>
    <xf numFmtId="2" fontId="0" fillId="3" borderId="3" xfId="0" applyNumberFormat="1" applyFill="1" applyBorder="1" applyAlignment="1">
      <alignment horizontal="center"/>
    </xf>
    <xf numFmtId="0" fontId="0" fillId="4" borderId="5" xfId="0" applyFill="1" applyBorder="1"/>
    <xf numFmtId="0" fontId="0" fillId="2" borderId="7" xfId="0" applyFill="1" applyBorder="1"/>
    <xf numFmtId="2" fontId="1" fillId="2" borderId="8" xfId="0" applyNumberFormat="1" applyFont="1" applyFill="1" applyBorder="1" applyAlignment="1">
      <alignment horizontal="center"/>
    </xf>
    <xf numFmtId="0" fontId="5" fillId="5" borderId="0" xfId="0" applyFont="1" applyFill="1"/>
    <xf numFmtId="2" fontId="0" fillId="5" borderId="0" xfId="0" applyNumberFormat="1" applyFill="1" applyAlignment="1">
      <alignment horizontal="center"/>
    </xf>
    <xf numFmtId="0" fontId="0" fillId="2" borderId="13" xfId="0" applyFill="1" applyBorder="1"/>
    <xf numFmtId="2" fontId="1" fillId="2" borderId="11" xfId="0" applyNumberFormat="1" applyFont="1" applyFill="1" applyBorder="1" applyAlignment="1">
      <alignment horizontal="center"/>
    </xf>
    <xf numFmtId="0" fontId="0" fillId="2" borderId="5" xfId="0" applyFill="1" applyBorder="1"/>
    <xf numFmtId="4" fontId="0" fillId="4" borderId="15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4" fontId="0" fillId="4" borderId="21" xfId="0" applyNumberFormat="1" applyFill="1" applyBorder="1" applyAlignment="1">
      <alignment horizontal="center"/>
    </xf>
    <xf numFmtId="4" fontId="0" fillId="4" borderId="0" xfId="0" applyNumberFormat="1" applyFill="1" applyAlignment="1">
      <alignment horizontal="center"/>
    </xf>
    <xf numFmtId="4" fontId="0" fillId="2" borderId="15" xfId="0" applyNumberFormat="1" applyFill="1" applyBorder="1" applyAlignment="1">
      <alignment horizontal="center"/>
    </xf>
    <xf numFmtId="4" fontId="0" fillId="2" borderId="9" xfId="0" applyNumberFormat="1" applyFill="1" applyBorder="1" applyAlignment="1">
      <alignment horizontal="center"/>
    </xf>
    <xf numFmtId="4" fontId="0" fillId="2" borderId="21" xfId="0" applyNumberFormat="1" applyFill="1" applyBorder="1" applyAlignment="1">
      <alignment horizontal="center"/>
    </xf>
    <xf numFmtId="4" fontId="0" fillId="2" borderId="0" xfId="0" applyNumberFormat="1" applyFill="1" applyAlignment="1">
      <alignment horizontal="center"/>
    </xf>
    <xf numFmtId="4" fontId="0" fillId="5" borderId="15" xfId="0" applyNumberFormat="1" applyFill="1" applyBorder="1" applyAlignment="1">
      <alignment horizontal="center"/>
    </xf>
    <xf numFmtId="4" fontId="0" fillId="5" borderId="9" xfId="0" applyNumberFormat="1" applyFill="1" applyBorder="1" applyAlignment="1">
      <alignment horizontal="center"/>
    </xf>
    <xf numFmtId="4" fontId="0" fillId="5" borderId="21" xfId="0" applyNumberFormat="1" applyFill="1" applyBorder="1" applyAlignment="1">
      <alignment horizontal="center"/>
    </xf>
    <xf numFmtId="4" fontId="0" fillId="5" borderId="0" xfId="0" applyNumberFormat="1" applyFill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0" fillId="2" borderId="12" xfId="0" applyNumberFormat="1" applyFill="1" applyBorder="1" applyAlignment="1">
      <alignment horizontal="center"/>
    </xf>
    <xf numFmtId="4" fontId="0" fillId="2" borderId="19" xfId="0" applyNumberFormat="1" applyFill="1" applyBorder="1" applyAlignment="1">
      <alignment horizontal="center"/>
    </xf>
    <xf numFmtId="4" fontId="0" fillId="2" borderId="11" xfId="0" applyNumberForma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1" fillId="2" borderId="2" xfId="0" applyFont="1" applyFill="1" applyBorder="1"/>
    <xf numFmtId="2" fontId="0" fillId="2" borderId="11" xfId="0" applyNumberFormat="1" applyFill="1" applyBorder="1" applyAlignment="1">
      <alignment horizontal="center"/>
    </xf>
    <xf numFmtId="0" fontId="1" fillId="5" borderId="0" xfId="0" applyFont="1" applyFill="1"/>
    <xf numFmtId="0" fontId="0" fillId="5" borderId="0" xfId="0" applyFill="1" applyAlignment="1">
      <alignment horizontal="center"/>
    </xf>
    <xf numFmtId="0" fontId="1" fillId="2" borderId="5" xfId="0" applyFont="1" applyFill="1" applyBorder="1"/>
    <xf numFmtId="2" fontId="1" fillId="2" borderId="3" xfId="0" applyNumberFormat="1" applyFont="1" applyFill="1" applyBorder="1" applyAlignment="1">
      <alignment horizontal="center"/>
    </xf>
    <xf numFmtId="4" fontId="1" fillId="2" borderId="14" xfId="0" applyNumberFormat="1" applyFont="1" applyFill="1" applyBorder="1" applyAlignment="1">
      <alignment horizontal="center"/>
    </xf>
    <xf numFmtId="4" fontId="1" fillId="2" borderId="10" xfId="0" applyNumberFormat="1" applyFont="1" applyFill="1" applyBorder="1" applyAlignment="1">
      <alignment horizontal="center"/>
    </xf>
    <xf numFmtId="4" fontId="1" fillId="2" borderId="20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4" fontId="1" fillId="2" borderId="15" xfId="0" applyNumberFormat="1" applyFont="1" applyFill="1" applyBorder="1" applyAlignment="1">
      <alignment horizontal="center"/>
    </xf>
    <xf numFmtId="4" fontId="1" fillId="2" borderId="9" xfId="0" applyNumberFormat="1" applyFont="1" applyFill="1" applyBorder="1" applyAlignment="1">
      <alignment horizontal="center"/>
    </xf>
    <xf numFmtId="4" fontId="1" fillId="2" borderId="21" xfId="0" applyNumberFormat="1" applyFont="1" applyFill="1" applyBorder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0" fillId="3" borderId="10" xfId="0" applyFill="1" applyBorder="1" applyAlignment="1">
      <alignment horizontal="center"/>
    </xf>
    <xf numFmtId="10" fontId="0" fillId="4" borderId="9" xfId="0" applyNumberFormat="1" applyFill="1" applyBorder="1" applyAlignment="1">
      <alignment horizontal="center"/>
    </xf>
    <xf numFmtId="10" fontId="0" fillId="2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1" fillId="2" borderId="10" xfId="0" applyNumberFormat="1" applyFont="1" applyFill="1" applyBorder="1" applyAlignment="1">
      <alignment horizontal="center"/>
    </xf>
    <xf numFmtId="10" fontId="1" fillId="2" borderId="9" xfId="0" applyNumberFormat="1" applyFont="1" applyFill="1" applyBorder="1" applyAlignment="1">
      <alignment horizontal="center"/>
    </xf>
    <xf numFmtId="9" fontId="0" fillId="2" borderId="0" xfId="1" applyFont="1" applyFill="1" applyBorder="1"/>
    <xf numFmtId="9" fontId="1" fillId="2" borderId="0" xfId="1" applyFont="1" applyFill="1" applyBorder="1" applyAlignment="1">
      <alignment horizontal="center"/>
    </xf>
    <xf numFmtId="9" fontId="0" fillId="0" borderId="0" xfId="1" applyFont="1"/>
    <xf numFmtId="0" fontId="0" fillId="4" borderId="7" xfId="0" applyFill="1" applyBorder="1"/>
    <xf numFmtId="2" fontId="0" fillId="4" borderId="8" xfId="0" applyNumberFormat="1" applyFill="1" applyBorder="1" applyAlignment="1">
      <alignment horizontal="center"/>
    </xf>
    <xf numFmtId="4" fontId="0" fillId="4" borderId="16" xfId="0" applyNumberFormat="1" applyFill="1" applyBorder="1" applyAlignment="1">
      <alignment horizontal="center"/>
    </xf>
    <xf numFmtId="4" fontId="0" fillId="4" borderId="17" xfId="0" applyNumberFormat="1" applyFill="1" applyBorder="1" applyAlignment="1">
      <alignment horizontal="center"/>
    </xf>
    <xf numFmtId="4" fontId="0" fillId="4" borderId="22" xfId="0" applyNumberFormat="1" applyFill="1" applyBorder="1" applyAlignment="1">
      <alignment horizontal="center"/>
    </xf>
    <xf numFmtId="4" fontId="0" fillId="4" borderId="8" xfId="0" applyNumberFormat="1" applyFill="1" applyBorder="1" applyAlignment="1">
      <alignment horizontal="center"/>
    </xf>
    <xf numFmtId="10" fontId="0" fillId="4" borderId="17" xfId="0" applyNumberFormat="1" applyFill="1" applyBorder="1" applyAlignment="1">
      <alignment horizontal="center"/>
    </xf>
    <xf numFmtId="4" fontId="1" fillId="6" borderId="16" xfId="0" applyNumberFormat="1" applyFont="1" applyFill="1" applyBorder="1" applyAlignment="1">
      <alignment horizontal="center"/>
    </xf>
    <xf numFmtId="4" fontId="1" fillId="6" borderId="17" xfId="0" applyNumberFormat="1" applyFont="1" applyFill="1" applyBorder="1" applyAlignment="1">
      <alignment horizontal="center"/>
    </xf>
    <xf numFmtId="4" fontId="1" fillId="6" borderId="22" xfId="0" applyNumberFormat="1" applyFont="1" applyFill="1" applyBorder="1" applyAlignment="1">
      <alignment horizontal="center"/>
    </xf>
    <xf numFmtId="4" fontId="1" fillId="6" borderId="8" xfId="0" applyNumberFormat="1" applyFont="1" applyFill="1" applyBorder="1" applyAlignment="1">
      <alignment horizontal="center"/>
    </xf>
    <xf numFmtId="10" fontId="1" fillId="6" borderId="17" xfId="0" applyNumberFormat="1" applyFont="1" applyFill="1" applyBorder="1" applyAlignment="1">
      <alignment horizontal="center"/>
    </xf>
    <xf numFmtId="4" fontId="1" fillId="6" borderId="15" xfId="0" applyNumberFormat="1" applyFont="1" applyFill="1" applyBorder="1" applyAlignment="1">
      <alignment horizontal="center"/>
    </xf>
    <xf numFmtId="4" fontId="1" fillId="6" borderId="9" xfId="0" applyNumberFormat="1" applyFont="1" applyFill="1" applyBorder="1" applyAlignment="1">
      <alignment horizontal="center"/>
    </xf>
    <xf numFmtId="4" fontId="1" fillId="6" borderId="21" xfId="0" applyNumberFormat="1" applyFont="1" applyFill="1" applyBorder="1" applyAlignment="1">
      <alignment horizontal="center"/>
    </xf>
    <xf numFmtId="4" fontId="1" fillId="6" borderId="0" xfId="0" applyNumberFormat="1" applyFont="1" applyFill="1" applyAlignment="1">
      <alignment horizontal="center"/>
    </xf>
    <xf numFmtId="10" fontId="1" fillId="6" borderId="0" xfId="0" applyNumberFormat="1" applyFont="1" applyFill="1" applyAlignment="1">
      <alignment horizontal="center"/>
    </xf>
    <xf numFmtId="10" fontId="1" fillId="6" borderId="0" xfId="1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top"/>
    </xf>
    <xf numFmtId="4" fontId="12" fillId="0" borderId="9" xfId="0" applyNumberFormat="1" applyFont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164" fontId="12" fillId="0" borderId="15" xfId="0" applyNumberFormat="1" applyFont="1" applyBorder="1" applyAlignment="1">
      <alignment horizontal="center"/>
    </xf>
    <xf numFmtId="4" fontId="1" fillId="6" borderId="15" xfId="1" applyNumberFormat="1" applyFont="1" applyFill="1" applyBorder="1" applyAlignment="1">
      <alignment horizontal="center"/>
    </xf>
    <xf numFmtId="4" fontId="1" fillId="6" borderId="9" xfId="1" applyNumberFormat="1" applyFont="1" applyFill="1" applyBorder="1" applyAlignment="1">
      <alignment horizontal="center"/>
    </xf>
    <xf numFmtId="4" fontId="1" fillId="6" borderId="21" xfId="1" applyNumberFormat="1" applyFont="1" applyFill="1" applyBorder="1" applyAlignment="1">
      <alignment horizontal="center"/>
    </xf>
    <xf numFmtId="4" fontId="1" fillId="6" borderId="0" xfId="1" applyNumberFormat="1" applyFont="1" applyFill="1" applyBorder="1" applyAlignment="1">
      <alignment horizontal="center"/>
    </xf>
    <xf numFmtId="2" fontId="0" fillId="3" borderId="10" xfId="0" applyNumberForma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2" fontId="0" fillId="4" borderId="9" xfId="0" applyNumberForma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0" fontId="5" fillId="5" borderId="5" xfId="0" applyFont="1" applyFill="1" applyBorder="1"/>
    <xf numFmtId="2" fontId="0" fillId="5" borderId="9" xfId="0" applyNumberForma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5" borderId="5" xfId="0" applyFont="1" applyFill="1" applyBorder="1"/>
    <xf numFmtId="0" fontId="0" fillId="5" borderId="9" xfId="0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9" fontId="0" fillId="2" borderId="5" xfId="1" applyFont="1" applyFill="1" applyBorder="1"/>
    <xf numFmtId="9" fontId="1" fillId="2" borderId="9" xfId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0" fillId="4" borderId="17" xfId="0" applyNumberFormat="1" applyFill="1" applyBorder="1" applyAlignment="1">
      <alignment horizontal="center"/>
    </xf>
    <xf numFmtId="2" fontId="17" fillId="2" borderId="11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/>
    </xf>
    <xf numFmtId="4" fontId="1" fillId="2" borderId="19" xfId="0" applyNumberFormat="1" applyFont="1" applyFill="1" applyBorder="1" applyAlignment="1">
      <alignment horizontal="center"/>
    </xf>
    <xf numFmtId="4" fontId="1" fillId="2" borderId="13" xfId="0" applyNumberFormat="1" applyFont="1" applyFill="1" applyBorder="1" applyAlignment="1">
      <alignment horizontal="center"/>
    </xf>
    <xf numFmtId="4" fontId="1" fillId="2" borderId="11" xfId="0" applyNumberFormat="1" applyFont="1" applyFill="1" applyBorder="1" applyAlignment="1">
      <alignment horizontal="center"/>
    </xf>
    <xf numFmtId="10" fontId="1" fillId="2" borderId="12" xfId="0" applyNumberFormat="1" applyFont="1" applyFill="1" applyBorder="1" applyAlignment="1">
      <alignment horizontal="center"/>
    </xf>
    <xf numFmtId="9" fontId="0" fillId="2" borderId="0" xfId="1" applyFont="1" applyFill="1"/>
    <xf numFmtId="0" fontId="8" fillId="2" borderId="7" xfId="0" applyFont="1" applyFill="1" applyBorder="1" applyAlignment="1">
      <alignment horizontal="center" vertical="top"/>
    </xf>
    <xf numFmtId="4" fontId="12" fillId="2" borderId="17" xfId="0" applyNumberFormat="1" applyFont="1" applyFill="1" applyBorder="1" applyAlignment="1">
      <alignment horizontal="center"/>
    </xf>
    <xf numFmtId="164" fontId="12" fillId="2" borderId="16" xfId="0" applyNumberFormat="1" applyFont="1" applyFill="1" applyBorder="1" applyAlignment="1">
      <alignment horizontal="center"/>
    </xf>
    <xf numFmtId="4" fontId="8" fillId="2" borderId="16" xfId="0" applyNumberFormat="1" applyFont="1" applyFill="1" applyBorder="1" applyAlignment="1">
      <alignment horizontal="center" vertical="top"/>
    </xf>
    <xf numFmtId="0" fontId="10" fillId="2" borderId="0" xfId="0" applyFont="1" applyFill="1" applyAlignment="1">
      <alignment horizontal="left" vertical="top"/>
    </xf>
    <xf numFmtId="2" fontId="0" fillId="0" borderId="0" xfId="0" applyNumberForma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8" fillId="2" borderId="13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4" fontId="8" fillId="0" borderId="5" xfId="0" applyNumberFormat="1" applyFont="1" applyBorder="1" applyAlignment="1">
      <alignment horizontal="center" vertical="top"/>
    </xf>
    <xf numFmtId="4" fontId="8" fillId="2" borderId="7" xfId="0" applyNumberFormat="1" applyFont="1" applyFill="1" applyBorder="1" applyAlignment="1">
      <alignment horizontal="center" vertical="top"/>
    </xf>
    <xf numFmtId="4" fontId="9" fillId="0" borderId="15" xfId="0" applyNumberFormat="1" applyFont="1" applyBorder="1" applyAlignment="1">
      <alignment horizontal="center" vertical="top"/>
    </xf>
    <xf numFmtId="4" fontId="9" fillId="2" borderId="16" xfId="0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2" fontId="0" fillId="5" borderId="11" xfId="0" applyNumberFormat="1" applyFill="1" applyBorder="1" applyAlignment="1">
      <alignment horizontal="center"/>
    </xf>
    <xf numFmtId="0" fontId="0" fillId="5" borderId="11" xfId="0" applyFill="1" applyBorder="1"/>
    <xf numFmtId="0" fontId="1" fillId="3" borderId="18" xfId="0" applyFont="1" applyFill="1" applyBorder="1"/>
    <xf numFmtId="0" fontId="0" fillId="4" borderId="4" xfId="0" applyFill="1" applyBorder="1"/>
    <xf numFmtId="4" fontId="1" fillId="2" borderId="6" xfId="0" applyNumberFormat="1" applyFont="1" applyFill="1" applyBorder="1" applyAlignment="1">
      <alignment horizontal="center"/>
    </xf>
    <xf numFmtId="0" fontId="0" fillId="5" borderId="15" xfId="0" applyFill="1" applyBorder="1"/>
    <xf numFmtId="9" fontId="0" fillId="5" borderId="15" xfId="1" applyFont="1" applyFill="1" applyBorder="1"/>
    <xf numFmtId="0" fontId="0" fillId="5" borderId="17" xfId="0" applyFill="1" applyBorder="1"/>
    <xf numFmtId="0" fontId="0" fillId="7" borderId="15" xfId="0" applyFill="1" applyBorder="1"/>
    <xf numFmtId="9" fontId="0" fillId="7" borderId="15" xfId="1" applyFont="1" applyFill="1" applyBorder="1"/>
    <xf numFmtId="0" fontId="0" fillId="7" borderId="7" xfId="0" applyFill="1" applyBorder="1"/>
    <xf numFmtId="0" fontId="0" fillId="7" borderId="11" xfId="0" applyFill="1" applyBorder="1"/>
    <xf numFmtId="0" fontId="3" fillId="2" borderId="0" xfId="0" applyFont="1" applyFill="1"/>
    <xf numFmtId="0" fontId="0" fillId="5" borderId="2" xfId="0" applyFill="1" applyBorder="1"/>
    <xf numFmtId="0" fontId="0" fillId="5" borderId="10" xfId="0" applyFill="1" applyBorder="1"/>
    <xf numFmtId="4" fontId="1" fillId="0" borderId="13" xfId="0" applyNumberFormat="1" applyFont="1" applyBorder="1" applyAlignment="1">
      <alignment horizontal="center" vertical="center"/>
    </xf>
    <xf numFmtId="4" fontId="0" fillId="5" borderId="11" xfId="0" applyNumberFormat="1" applyFill="1" applyBorder="1"/>
    <xf numFmtId="4" fontId="0" fillId="2" borderId="0" xfId="0" applyNumberFormat="1" applyFill="1"/>
    <xf numFmtId="0" fontId="4" fillId="2" borderId="19" xfId="0" applyFont="1" applyFill="1" applyBorder="1" applyAlignment="1">
      <alignment horizontal="center" vertical="center"/>
    </xf>
    <xf numFmtId="4" fontId="4" fillId="2" borderId="12" xfId="0" applyNumberFormat="1" applyFont="1" applyFill="1" applyBorder="1" applyAlignment="1">
      <alignment horizontal="center" vertical="center"/>
    </xf>
    <xf numFmtId="4" fontId="4" fillId="2" borderId="1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" fontId="4" fillId="2" borderId="11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0" fillId="3" borderId="10" xfId="0" applyFill="1" applyBorder="1"/>
    <xf numFmtId="0" fontId="0" fillId="3" borderId="20" xfId="0" applyFill="1" applyBorder="1"/>
    <xf numFmtId="4" fontId="0" fillId="3" borderId="10" xfId="0" applyNumberFormat="1" applyFill="1" applyBorder="1"/>
    <xf numFmtId="4" fontId="0" fillId="3" borderId="20" xfId="0" applyNumberFormat="1" applyFill="1" applyBorder="1"/>
    <xf numFmtId="0" fontId="0" fillId="3" borderId="3" xfId="0" applyFill="1" applyBorder="1"/>
    <xf numFmtId="4" fontId="0" fillId="3" borderId="3" xfId="0" applyNumberFormat="1" applyFill="1" applyBorder="1"/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4" fontId="5" fillId="2" borderId="12" xfId="0" applyNumberFormat="1" applyFont="1" applyFill="1" applyBorder="1" applyAlignment="1">
      <alignment horizontal="center" vertical="center"/>
    </xf>
    <xf numFmtId="4" fontId="5" fillId="2" borderId="13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0" fontId="11" fillId="0" borderId="1" xfId="0" applyFont="1" applyBorder="1"/>
    <xf numFmtId="4" fontId="0" fillId="0" borderId="0" xfId="0" applyNumberFormat="1"/>
    <xf numFmtId="0" fontId="7" fillId="2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wrapText="1"/>
    </xf>
    <xf numFmtId="0" fontId="1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0" fontId="21" fillId="0" borderId="30" xfId="0" applyFont="1" applyBorder="1" applyAlignment="1">
      <alignment horizontal="center" vertical="top" wrapText="1"/>
    </xf>
    <xf numFmtId="0" fontId="22" fillId="0" borderId="23" xfId="0" applyFont="1" applyBorder="1" applyAlignment="1">
      <alignment horizontal="center" vertical="top" wrapText="1"/>
    </xf>
    <xf numFmtId="0" fontId="0" fillId="2" borderId="0" xfId="0" applyFill="1" applyAlignment="1">
      <alignment horizontal="left" vertical="top"/>
    </xf>
    <xf numFmtId="4" fontId="0" fillId="2" borderId="0" xfId="0" applyNumberFormat="1" applyFill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23" fillId="0" borderId="11" xfId="0" applyFont="1" applyBorder="1" applyAlignment="1">
      <alignment horizontal="center" vertical="top" wrapText="1"/>
    </xf>
    <xf numFmtId="0" fontId="23" fillId="0" borderId="12" xfId="0" applyFont="1" applyBorder="1" applyAlignment="1">
      <alignment horizontal="center" vertical="top" wrapText="1"/>
    </xf>
    <xf numFmtId="0" fontId="0" fillId="8" borderId="24" xfId="0" applyFill="1" applyBorder="1" applyAlignment="1">
      <alignment horizontal="center" vertical="center" wrapText="1"/>
    </xf>
    <xf numFmtId="0" fontId="19" fillId="8" borderId="25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top" wrapText="1"/>
    </xf>
    <xf numFmtId="4" fontId="28" fillId="0" borderId="1" xfId="0" applyNumberFormat="1" applyFont="1" applyBorder="1" applyAlignment="1">
      <alignment horizontal="center"/>
    </xf>
    <xf numFmtId="4" fontId="27" fillId="0" borderId="34" xfId="0" applyNumberFormat="1" applyFont="1" applyBorder="1" applyAlignment="1">
      <alignment horizontal="center"/>
    </xf>
    <xf numFmtId="4" fontId="27" fillId="0" borderId="35" xfId="0" applyNumberFormat="1" applyFont="1" applyBorder="1" applyAlignment="1">
      <alignment horizontal="center"/>
    </xf>
    <xf numFmtId="4" fontId="27" fillId="0" borderId="36" xfId="0" applyNumberFormat="1" applyFont="1" applyBorder="1" applyAlignment="1">
      <alignment horizontal="center"/>
    </xf>
    <xf numFmtId="0" fontId="27" fillId="2" borderId="34" xfId="0" applyFont="1" applyFill="1" applyBorder="1"/>
    <xf numFmtId="0" fontId="21" fillId="2" borderId="35" xfId="0" applyFont="1" applyFill="1" applyBorder="1"/>
    <xf numFmtId="0" fontId="27" fillId="2" borderId="35" xfId="0" applyFont="1" applyFill="1" applyBorder="1"/>
    <xf numFmtId="0" fontId="27" fillId="2" borderId="36" xfId="0" applyFont="1" applyFill="1" applyBorder="1"/>
    <xf numFmtId="1" fontId="21" fillId="0" borderId="26" xfId="0" applyNumberFormat="1" applyFont="1" applyBorder="1" applyAlignment="1">
      <alignment horizontal="center" vertical="top" shrinkToFit="1"/>
    </xf>
    <xf numFmtId="4" fontId="21" fillId="0" borderId="27" xfId="0" applyNumberFormat="1" applyFont="1" applyBorder="1" applyAlignment="1">
      <alignment horizontal="center" vertical="top" shrinkToFit="1"/>
    </xf>
    <xf numFmtId="10" fontId="21" fillId="0" borderId="28" xfId="0" applyNumberFormat="1" applyFont="1" applyBorder="1" applyAlignment="1">
      <alignment horizontal="center" vertical="top" shrinkToFit="1"/>
    </xf>
    <xf numFmtId="1" fontId="21" fillId="0" borderId="29" xfId="0" applyNumberFormat="1" applyFont="1" applyBorder="1" applyAlignment="1">
      <alignment horizontal="center" vertical="top" shrinkToFit="1"/>
    </xf>
    <xf numFmtId="4" fontId="21" fillId="0" borderId="30" xfId="0" applyNumberFormat="1" applyFont="1" applyBorder="1" applyAlignment="1">
      <alignment horizontal="center" vertical="top" shrinkToFit="1"/>
    </xf>
    <xf numFmtId="1" fontId="21" fillId="0" borderId="31" xfId="0" applyNumberFormat="1" applyFont="1" applyBorder="1" applyAlignment="1">
      <alignment horizontal="center" vertical="top" shrinkToFit="1"/>
    </xf>
    <xf numFmtId="4" fontId="21" fillId="0" borderId="32" xfId="0" applyNumberFormat="1" applyFont="1" applyBorder="1" applyAlignment="1">
      <alignment horizontal="center" vertical="top" shrinkToFit="1"/>
    </xf>
    <xf numFmtId="10" fontId="21" fillId="0" borderId="33" xfId="0" applyNumberFormat="1" applyFont="1" applyBorder="1" applyAlignment="1">
      <alignment horizontal="center" vertical="top" shrinkToFit="1"/>
    </xf>
    <xf numFmtId="4" fontId="22" fillId="0" borderId="11" xfId="0" applyNumberFormat="1" applyFont="1" applyBorder="1" applyAlignment="1">
      <alignment horizontal="center" vertical="top"/>
    </xf>
    <xf numFmtId="4" fontId="22" fillId="0" borderId="24" xfId="0" applyNumberFormat="1" applyFont="1" applyBorder="1" applyAlignment="1">
      <alignment horizontal="center" vertical="top" shrinkToFit="1"/>
    </xf>
    <xf numFmtId="10" fontId="22" fillId="0" borderId="25" xfId="0" applyNumberFormat="1" applyFont="1" applyBorder="1" applyAlignment="1">
      <alignment horizontal="center" vertical="top" shrinkToFit="1"/>
    </xf>
    <xf numFmtId="0" fontId="20" fillId="8" borderId="23" xfId="0" applyFont="1" applyFill="1" applyBorder="1" applyAlignment="1">
      <alignment horizontal="center" vertical="center" wrapText="1"/>
    </xf>
    <xf numFmtId="0" fontId="20" fillId="8" borderId="24" xfId="0" applyFont="1" applyFill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 vertical="center" wrapText="1"/>
    </xf>
    <xf numFmtId="0" fontId="29" fillId="9" borderId="14" xfId="0" applyFont="1" applyFill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30"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4" formatCode="#,##0.00"/>
      <fill>
        <patternFill patternType="solid">
          <fgColor indexed="64"/>
          <bgColor theme="0"/>
        </patternFill>
      </fill>
      <alignment textRotation="0" wrapText="0" justifyLastLine="0" shrinkToFit="0" readingOrder="0"/>
    </dxf>
    <dxf>
      <numFmt numFmtId="4" formatCode="#,##0.00"/>
      <fill>
        <patternFill patternType="solid">
          <fgColor indexed="64"/>
          <bgColor theme="0"/>
        </patternFill>
      </fill>
      <alignment textRotation="0" wrapText="0" justifyLastLine="0" shrinkToFit="0" readingOrder="0"/>
    </dxf>
    <dxf>
      <numFmt numFmtId="4" formatCode="#,##0.00"/>
      <fill>
        <patternFill patternType="solid">
          <fgColor indexed="64"/>
          <bgColor theme="0"/>
        </patternFill>
      </fill>
      <alignment textRotation="0" wrapText="0" justifyLastLine="0" shrinkToFit="0" readingOrder="0"/>
      <border diagonalUp="0" diagonalDown="0">
        <left/>
        <right style="medium">
          <color indexed="64"/>
        </right>
        <vertical/>
      </border>
    </dxf>
    <dxf>
      <numFmt numFmtId="4" formatCode="#,##0.00"/>
      <fill>
        <patternFill patternType="solid">
          <fgColor indexed="64"/>
          <bgColor theme="0"/>
        </patternFill>
      </fill>
      <alignment textRotation="0" wrapText="0" justifyLastLine="0" shrinkToFit="0" readingOrder="0"/>
      <border diagonalUp="0" diagonalDown="0">
        <left style="medium">
          <color indexed="64"/>
        </left>
        <right style="thin">
          <color indexed="64"/>
        </right>
        <vertical/>
      </border>
    </dxf>
    <dxf>
      <fill>
        <patternFill patternType="solid">
          <fgColor indexed="64"/>
          <bgColor theme="0"/>
        </patternFill>
      </fill>
      <alignment textRotation="0" wrapText="0" justifyLastLine="0" shrinkToFit="0" readingOrder="0"/>
      <border diagonalUp="0" diagonalDown="0">
        <left/>
        <right style="medium">
          <color indexed="64"/>
        </right>
        <vertical/>
      </border>
    </dxf>
    <dxf>
      <fill>
        <patternFill patternType="solid">
          <fgColor indexed="64"/>
          <bgColor theme="0"/>
        </patternFill>
      </fill>
      <alignment textRotation="0" wrapText="0" justifyLastLine="0" shrinkToFit="0" readingOrder="0"/>
      <border diagonalUp="0" diagonalDown="0">
        <left style="medium">
          <color indexed="64"/>
        </left>
        <right style="thin">
          <color indexed="64"/>
        </right>
        <vertical/>
      </border>
    </dxf>
    <dxf>
      <fill>
        <patternFill patternType="solid">
          <fgColor indexed="64"/>
          <bgColor theme="0"/>
        </patternFill>
      </fill>
      <alignment textRotation="0" wrapTex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0" justifyLastLine="0" shrinkToFit="0" readingOrder="0"/>
      <border diagonalUp="0" diagonalDown="0">
        <left style="medium">
          <color indexed="64"/>
        </left>
        <right style="thin">
          <color indexed="64"/>
        </right>
        <vertical/>
      </border>
    </dxf>
    <dxf>
      <fill>
        <patternFill patternType="solid">
          <fgColor indexed="64"/>
          <bgColor theme="0"/>
        </patternFill>
      </fill>
      <alignment textRotation="0" wrapText="0" justifyLastLine="0" shrinkToFit="0" readingOrder="0"/>
      <border diagonalUp="0" diagonalDown="0">
        <left/>
        <right style="medium">
          <color indexed="64"/>
        </right>
        <vertical/>
      </border>
    </dxf>
    <dxf>
      <fill>
        <patternFill patternType="solid">
          <fgColor indexed="64"/>
          <bgColor theme="0"/>
        </patternFill>
      </fill>
      <alignment textRotation="0" wrapText="0" justifyLastLine="0" shrinkToFit="0" readingOrder="0"/>
      <border diagonalUp="0" diagonalDown="0">
        <left style="medium">
          <color indexed="64"/>
        </left>
        <right style="thin">
          <color indexed="64"/>
        </right>
        <vertical/>
      </border>
    </dxf>
    <dxf>
      <fill>
        <patternFill patternType="solid">
          <fgColor indexed="64"/>
          <bgColor theme="0"/>
        </patternFill>
      </fill>
      <alignment textRotation="0" wrapTex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0" justifyLastLine="0" shrinkToFit="0" readingOrder="0"/>
      <border diagonalUp="0" diagonalDown="0">
        <left style="medium">
          <color indexed="64"/>
        </left>
        <right style="thin">
          <color indexed="64"/>
        </right>
        <vertical/>
      </border>
    </dxf>
    <dxf>
      <fill>
        <patternFill patternType="solid">
          <fgColor indexed="64"/>
          <bgColor theme="0"/>
        </patternFill>
      </fill>
      <alignment textRotation="0" wrapText="0" justifyLastLine="0" shrinkToFit="0" readingOrder="0"/>
      <border diagonalUp="0" diagonalDown="0">
        <left/>
        <right style="medium">
          <color indexed="64"/>
        </right>
        <vertical/>
      </border>
    </dxf>
    <dxf>
      <fill>
        <patternFill patternType="solid">
          <fgColor indexed="64"/>
          <bgColor theme="0"/>
        </patternFill>
      </fill>
      <alignment textRotation="0" wrapText="0" justifyLastLine="0" shrinkToFit="0" readingOrder="0"/>
      <border diagonalUp="0" diagonalDown="0">
        <left style="medium">
          <color indexed="64"/>
        </left>
        <right style="thin">
          <color indexed="64"/>
        </right>
        <vertical/>
      </border>
    </dxf>
    <dxf>
      <numFmt numFmtId="4" formatCode="#,##0.00"/>
      <fill>
        <patternFill patternType="solid">
          <fgColor indexed="64"/>
          <bgColor theme="0"/>
        </patternFill>
      </fill>
      <alignment textRotation="0" wrapText="0" justifyLastLine="0" shrinkToFit="0" readingOrder="0"/>
      <border diagonalUp="0" diagonalDown="0">
        <left/>
        <right style="medium">
          <color indexed="64"/>
        </right>
        <vertical/>
      </border>
    </dxf>
    <dxf>
      <numFmt numFmtId="4" formatCode="#,##0.00"/>
      <fill>
        <patternFill patternType="solid">
          <fgColor indexed="64"/>
          <bgColor theme="0"/>
        </patternFill>
      </fill>
      <alignment textRotation="0" wrapText="0" justifyLastLine="0" shrinkToFit="0" readingOrder="0"/>
      <border diagonalUp="0" diagonalDown="0">
        <left style="medium">
          <color indexed="64"/>
        </left>
        <right style="thin">
          <color indexed="64"/>
        </right>
        <vertical/>
      </border>
    </dxf>
    <dxf>
      <numFmt numFmtId="4" formatCode="#,##0.00"/>
      <fill>
        <patternFill patternType="solid">
          <fgColor indexed="64"/>
          <bgColor theme="0"/>
        </patternFill>
      </fill>
      <alignment textRotation="0" wrapText="0" justifyLastLine="0" shrinkToFit="0" readingOrder="0"/>
      <border diagonalUp="0" diagonalDown="0">
        <left/>
        <right style="medium">
          <color indexed="64"/>
        </right>
        <vertical/>
      </border>
    </dxf>
    <dxf>
      <numFmt numFmtId="4" formatCode="#,##0.00"/>
      <fill>
        <patternFill patternType="solid">
          <fgColor indexed="64"/>
          <bgColor theme="0"/>
        </patternFill>
      </fill>
      <alignment textRotation="0" wrapText="0" justifyLastLine="0" shrinkToFit="0" readingOrder="0"/>
      <border diagonalUp="0" diagonalDown="0">
        <left style="medium">
          <color indexed="64"/>
        </left>
        <right/>
        <vertical/>
      </border>
    </dxf>
    <dxf>
      <numFmt numFmtId="4" formatCode="#,##0.00"/>
      <fill>
        <patternFill patternType="solid">
          <fgColor indexed="64"/>
          <bgColor theme="0"/>
        </patternFill>
      </fill>
      <alignment textRotation="0" wrapText="0" justifyLastLine="0" shrinkToFit="0" readingOrder="0"/>
      <border diagonalUp="0" diagonalDown="0">
        <left/>
        <right style="medium">
          <color indexed="64"/>
        </right>
        <vertical/>
      </border>
    </dxf>
    <dxf>
      <fill>
        <patternFill patternType="solid">
          <fgColor indexed="64"/>
          <bgColor theme="0"/>
        </patternFill>
      </fill>
      <alignment textRotation="0" wrapText="0" justifyLastLine="0" shrinkToFit="0" readingOrder="0"/>
      <border diagonalUp="0" diagonalDown="0">
        <left style="medium">
          <color indexed="64"/>
        </left>
        <right style="thin">
          <color indexed="64"/>
        </right>
        <vertical/>
      </border>
    </dxf>
    <dxf>
      <fill>
        <patternFill patternType="solid">
          <fgColor indexed="64"/>
          <bgColor theme="0"/>
        </patternFill>
      </fill>
      <alignment textRotation="0" wrapText="0" justifyLastLine="0" shrinkToFit="0" readingOrder="0"/>
      <border diagonalUp="0" diagonalDown="0">
        <left/>
        <right style="medium">
          <color indexed="64"/>
        </right>
        <vertical/>
      </border>
    </dxf>
    <dxf>
      <fill>
        <patternFill patternType="solid">
          <fgColor indexed="64"/>
          <bgColor theme="0"/>
        </patternFill>
      </fill>
      <alignment textRotation="0" wrapText="0" justifyLastLine="0" shrinkToFit="0" readingOrder="0"/>
      <border diagonalUp="0" diagonalDown="0">
        <left style="medium">
          <color indexed="64"/>
        </left>
        <right style="thin">
          <color indexed="64"/>
        </right>
        <vertical/>
      </border>
    </dxf>
    <dxf>
      <fill>
        <patternFill patternType="solid">
          <fgColor indexed="64"/>
          <bgColor theme="0"/>
        </patternFill>
      </fill>
      <alignment textRotation="0" wrapTex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medium">
          <color indexed="64"/>
        </bottom>
      </border>
    </dxf>
  </dxfs>
  <tableStyles count="0" defaultTableStyle="TableStyleMedium2" defaultPivotStyle="PivotStyleLight16"/>
  <colors>
    <mruColors>
      <color rgb="FF3366FF"/>
      <color rgb="FF0066CC"/>
      <color rgb="FF0066FF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7C4BAA3-8224-4CE1-BF69-991FF8B3842D}" name="Tabella5" displayName="Tabella5" ref="C5:AC176" totalsRowShown="0" dataDxfId="28" headerRowBorderDxfId="29" tableBorderDxfId="27">
  <autoFilter ref="C5:AC176" xr:uid="{A7C4BAA3-8224-4CE1-BF69-991FF8B3842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</autoFilter>
  <tableColumns count="27">
    <tableColumn id="1" xr3:uid="{0EB30F09-05B7-464A-956E-0C886EAEE9E2}" name="Activity name" dataDxfId="26"/>
    <tableColumn id="2" xr3:uid="{D3B4F238-0FD5-4BB9-B8FE-5DB060AD0AD9}" name="Funding rate (%)" dataDxfId="25"/>
    <tableColumn id="3" xr3:uid="{306343EB-BC1E-4A99-912B-F6CEA050C876}" name="Latest GA in force" dataDxfId="24"/>
    <tableColumn id="4" xr3:uid="{17919E9B-67C5-4EDE-8AD0-B3A0F7A9C334}" name="Current ASR" dataDxfId="23"/>
    <tableColumn id="5" xr3:uid="{E6B7A4CD-6E79-421D-834F-A48EF97BD28A}" name="Latest GA in force." dataDxfId="22"/>
    <tableColumn id="6" xr3:uid="{A571AF0C-E95C-44D5-AA7A-D655B5AA830F}" name="Current ASR3" dataDxfId="21"/>
    <tableColumn id="7" xr3:uid="{6EB56D3E-7CB2-4C45-82AF-3767D28C6328}" name="Latest GA in force.2" dataDxfId="20"/>
    <tableColumn id="8" xr3:uid="{EBA885DF-6498-4F06-88AD-778AE85AB1BA}" name="Current ASR2" dataDxfId="19"/>
    <tableColumn id="9" xr3:uid="{90EA5338-F589-45C8-A732-96E951648CC3}" name="Latest GA in force2" dataDxfId="18"/>
    <tableColumn id="10" xr3:uid="{C75D33F2-A03C-4FE7-97F2-BA7131EAED0B}" name="Current ASR4" dataDxfId="17"/>
    <tableColumn id="11" xr3:uid="{56717FEF-CDD9-4B32-93AF-2BE941DBA550}" name="Latest GA in force3" dataDxfId="16"/>
    <tableColumn id="12" xr3:uid="{610300F2-353A-40B4-8BD4-91454E9A4670}" name="Current ASR9" dataDxfId="15"/>
    <tableColumn id="13" xr3:uid="{27EB2B7E-EAA0-43E5-9040-218118C04A9D}" name="Latest GA in force10" dataDxfId="14"/>
    <tableColumn id="14" xr3:uid="{24A528F3-57BE-4982-BBAF-779D8D161216}" name="Current ASR11" dataDxfId="13"/>
    <tableColumn id="15" xr3:uid="{6DFC607F-C7AF-462D-8478-DB75A59A63C1}" name="Latest GA in force12" dataDxfId="12"/>
    <tableColumn id="16" xr3:uid="{EC0301B9-6CC8-45B7-BC4D-168BF940EBCF}" name="Current ASR13" dataDxfId="11"/>
    <tableColumn id="17" xr3:uid="{D9EEED93-6A1E-43CF-BF03-CEEE984E4565}" name="Latest GA in force14" dataDxfId="10"/>
    <tableColumn id="18" xr3:uid="{8E1EA9B6-270E-44B4-8E3F-F20778546466}" name="Current ASR15" dataDxfId="9"/>
    <tableColumn id="19" xr3:uid="{099F09BC-3097-4B88-A81A-1303F0D4A8AA}" name="Latest GA in force1" dataDxfId="8"/>
    <tableColumn id="20" xr3:uid="{73CECC0B-D312-4F46-8F2A-78499ACD0FBD}" name="Current ASR17" dataDxfId="7"/>
    <tableColumn id="21" xr3:uid="{DD080DF2-D514-4743-84FB-F77C7E543B2B}" name="Latest GA in force18" dataDxfId="6"/>
    <tableColumn id="22" xr3:uid="{50F65FF5-8D33-4395-86DE-0C9715CFCAA5}" name="Current ASR19" dataDxfId="5"/>
    <tableColumn id="23" xr3:uid="{CD16A6E5-055C-4BA6-B354-7ED3F3534737}" name="Latest GA in force20" dataDxfId="4"/>
    <tableColumn id="24" xr3:uid="{9FA00619-96B7-44E2-BE80-54B30FC17F31}" name="Current ASR21" dataDxfId="3"/>
    <tableColumn id="25" xr3:uid="{ECBFAE93-B6AD-4F93-8DFA-69BBF6A30A0A}" name="Lastest GA in force" dataDxfId="2"/>
    <tableColumn id="26" xr3:uid="{F2C9F05A-AEBC-4EA1-8286-CC3C44E62566}" name="Current ASR22" dataDxfId="1"/>
    <tableColumn id="27" xr3:uid="{472BD620-5911-4475-93A2-2FA6F2AB296D}" name="Deviation (%)" data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82092-39DE-429A-954F-F76B4C16625D}">
  <dimension ref="A1:AH196"/>
  <sheetViews>
    <sheetView tabSelected="1" zoomScaleNormal="100" workbookViewId="0">
      <pane xSplit="3" ySplit="6" topLeftCell="Y34" activePane="bottomRight" state="frozen"/>
      <selection pane="topRight" activeCell="D1" sqref="D1"/>
      <selection pane="bottomLeft" activeCell="A7" sqref="A7"/>
      <selection pane="bottomRight" activeCell="AB194" sqref="AB194"/>
    </sheetView>
  </sheetViews>
  <sheetFormatPr defaultRowHeight="14.5" x14ac:dyDescent="0.35"/>
  <cols>
    <col min="1" max="1" width="1.6328125" customWidth="1"/>
    <col min="2" max="2" width="2.81640625" customWidth="1"/>
    <col min="3" max="3" width="63.7265625" bestFit="1" customWidth="1"/>
    <col min="4" max="4" width="17.54296875" style="1" bestFit="1" customWidth="1"/>
    <col min="5" max="5" width="16.453125" customWidth="1"/>
    <col min="6" max="6" width="15.08984375" customWidth="1"/>
    <col min="7" max="7" width="14.6328125" customWidth="1"/>
    <col min="8" max="8" width="14.26953125" customWidth="1"/>
    <col min="9" max="9" width="17.6328125" customWidth="1"/>
    <col min="10" max="10" width="18.7265625" style="177" customWidth="1"/>
    <col min="11" max="11" width="18.7265625" customWidth="1"/>
    <col min="12" max="12" width="16.7265625" customWidth="1"/>
    <col min="13" max="13" width="18" customWidth="1"/>
    <col min="14" max="14" width="17.54296875" customWidth="1"/>
    <col min="15" max="15" width="18.1796875" customWidth="1"/>
    <col min="16" max="16" width="17.7265625" customWidth="1"/>
    <col min="17" max="17" width="17.54296875" customWidth="1"/>
    <col min="18" max="18" width="18.6328125" customWidth="1"/>
    <col min="19" max="19" width="17.6328125" customWidth="1"/>
    <col min="20" max="20" width="17.26953125" customWidth="1"/>
    <col min="21" max="21" width="20.08984375" customWidth="1"/>
    <col min="22" max="22" width="19.08984375" customWidth="1"/>
    <col min="23" max="23" width="18.7265625" customWidth="1"/>
    <col min="24" max="24" width="18.81640625" customWidth="1"/>
    <col min="25" max="25" width="19.1796875" customWidth="1"/>
    <col min="26" max="26" width="18.7265625" customWidth="1"/>
    <col min="27" max="27" width="18.08984375" customWidth="1"/>
    <col min="28" max="28" width="18.81640625" customWidth="1"/>
    <col min="29" max="29" width="14.81640625" customWidth="1"/>
    <col min="30" max="30" width="5" customWidth="1"/>
    <col min="31" max="31" width="56.453125" customWidth="1"/>
    <col min="32" max="32" width="25.81640625" customWidth="1"/>
    <col min="33" max="33" width="3.36328125" customWidth="1"/>
    <col min="34" max="34" width="1.6328125" customWidth="1"/>
  </cols>
  <sheetData>
    <row r="1" spans="1:34" ht="10.5" customHeight="1" thickBot="1" x14ac:dyDescent="0.4">
      <c r="A1" s="149"/>
      <c r="B1" s="137"/>
      <c r="C1" s="137"/>
      <c r="D1" s="136"/>
      <c r="E1" s="137"/>
      <c r="F1" s="137"/>
      <c r="G1" s="137"/>
      <c r="H1" s="137"/>
      <c r="I1" s="137"/>
      <c r="J1" s="152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50"/>
    </row>
    <row r="2" spans="1:34" ht="21.5" thickBot="1" x14ac:dyDescent="0.55000000000000004">
      <c r="A2" s="144"/>
      <c r="B2" s="7"/>
      <c r="C2" s="148" t="s">
        <v>91</v>
      </c>
      <c r="D2" s="6"/>
      <c r="E2" s="7"/>
      <c r="F2" s="7"/>
      <c r="G2" s="7"/>
      <c r="H2" s="7"/>
      <c r="I2" s="7"/>
      <c r="J2" s="153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6"/>
      <c r="AD2" s="7"/>
      <c r="AE2" s="7"/>
      <c r="AF2" s="7"/>
      <c r="AG2" s="7"/>
      <c r="AH2" s="141"/>
    </row>
    <row r="3" spans="1:34" ht="6" customHeight="1" thickBot="1" x14ac:dyDescent="0.55000000000000004">
      <c r="A3" s="144"/>
      <c r="B3" s="7"/>
      <c r="C3" s="148"/>
      <c r="D3" s="6"/>
      <c r="E3" s="7"/>
      <c r="F3" s="7"/>
      <c r="G3" s="7"/>
      <c r="H3" s="7"/>
      <c r="I3" s="7"/>
      <c r="J3" s="153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6"/>
      <c r="AD3" s="7"/>
      <c r="AE3" s="7"/>
      <c r="AF3" s="7"/>
      <c r="AG3" s="7"/>
      <c r="AH3" s="141"/>
    </row>
    <row r="4" spans="1:34" ht="15" thickBot="1" x14ac:dyDescent="0.4">
      <c r="A4" s="144"/>
      <c r="B4" s="7"/>
      <c r="C4" s="2"/>
      <c r="E4" s="185" t="s">
        <v>0</v>
      </c>
      <c r="F4" s="186"/>
      <c r="G4" s="185" t="s">
        <v>1</v>
      </c>
      <c r="H4" s="186"/>
      <c r="I4" s="185" t="s">
        <v>2</v>
      </c>
      <c r="J4" s="186"/>
      <c r="K4" s="187" t="s">
        <v>3</v>
      </c>
      <c r="L4" s="186"/>
      <c r="M4" s="187" t="s">
        <v>4</v>
      </c>
      <c r="N4" s="186"/>
      <c r="O4" s="185" t="s">
        <v>5</v>
      </c>
      <c r="P4" s="186"/>
      <c r="Q4" s="185" t="s">
        <v>6</v>
      </c>
      <c r="R4" s="186"/>
      <c r="S4" s="185" t="s">
        <v>7</v>
      </c>
      <c r="T4" s="186"/>
      <c r="U4" s="185" t="s">
        <v>8</v>
      </c>
      <c r="V4" s="186"/>
      <c r="W4" s="185" t="s">
        <v>9</v>
      </c>
      <c r="X4" s="186"/>
      <c r="Y4" s="185" t="s">
        <v>10</v>
      </c>
      <c r="Z4" s="186"/>
      <c r="AA4" s="182" t="s">
        <v>11</v>
      </c>
      <c r="AB4" s="183"/>
      <c r="AC4" s="184"/>
      <c r="AD4" s="7"/>
      <c r="AE4" s="178" t="s">
        <v>12</v>
      </c>
      <c r="AF4" s="180" t="s">
        <v>13</v>
      </c>
      <c r="AG4" s="7"/>
      <c r="AH4" s="141"/>
    </row>
    <row r="5" spans="1:34" ht="33" customHeight="1" thickBot="1" x14ac:dyDescent="0.4">
      <c r="A5" s="144"/>
      <c r="B5" s="7"/>
      <c r="C5" s="39" t="s">
        <v>12</v>
      </c>
      <c r="D5" s="113" t="s">
        <v>13</v>
      </c>
      <c r="E5" s="154" t="s">
        <v>14</v>
      </c>
      <c r="F5" s="4" t="s">
        <v>15</v>
      </c>
      <c r="G5" s="154" t="s">
        <v>107</v>
      </c>
      <c r="H5" s="4" t="s">
        <v>108</v>
      </c>
      <c r="I5" s="154" t="s">
        <v>109</v>
      </c>
      <c r="J5" s="155" t="s">
        <v>110</v>
      </c>
      <c r="K5" s="156" t="s">
        <v>106</v>
      </c>
      <c r="L5" s="157" t="s">
        <v>111</v>
      </c>
      <c r="M5" s="156" t="s">
        <v>112</v>
      </c>
      <c r="N5" s="155" t="s">
        <v>105</v>
      </c>
      <c r="O5" s="154" t="s">
        <v>113</v>
      </c>
      <c r="P5" s="4" t="s">
        <v>114</v>
      </c>
      <c r="Q5" s="154" t="s">
        <v>115</v>
      </c>
      <c r="R5" s="3" t="s">
        <v>116</v>
      </c>
      <c r="S5" s="154" t="s">
        <v>117</v>
      </c>
      <c r="T5" s="4" t="s">
        <v>118</v>
      </c>
      <c r="U5" s="154" t="s">
        <v>119</v>
      </c>
      <c r="V5" s="3" t="s">
        <v>120</v>
      </c>
      <c r="W5" s="154" t="s">
        <v>122</v>
      </c>
      <c r="X5" s="4" t="s">
        <v>121</v>
      </c>
      <c r="Y5" s="154" t="s">
        <v>123</v>
      </c>
      <c r="Z5" s="4" t="s">
        <v>124</v>
      </c>
      <c r="AA5" s="158" t="s">
        <v>16</v>
      </c>
      <c r="AB5" s="158" t="s">
        <v>125</v>
      </c>
      <c r="AC5" s="4" t="s">
        <v>17</v>
      </c>
      <c r="AD5" s="7"/>
      <c r="AE5" s="179"/>
      <c r="AF5" s="181"/>
      <c r="AG5" s="7"/>
      <c r="AH5" s="141"/>
    </row>
    <row r="6" spans="1:34" x14ac:dyDescent="0.35">
      <c r="A6" s="144"/>
      <c r="B6" s="7"/>
      <c r="C6" s="13" t="s">
        <v>18</v>
      </c>
      <c r="D6" s="14"/>
      <c r="E6" s="159"/>
      <c r="F6" s="160"/>
      <c r="G6" s="161"/>
      <c r="H6" s="160"/>
      <c r="I6" s="161"/>
      <c r="J6" s="162"/>
      <c r="K6" s="163"/>
      <c r="L6" s="162"/>
      <c r="M6" s="163"/>
      <c r="N6" s="162"/>
      <c r="O6" s="161"/>
      <c r="P6" s="160"/>
      <c r="Q6" s="161"/>
      <c r="R6" s="164"/>
      <c r="S6" s="161"/>
      <c r="T6" s="160"/>
      <c r="U6" s="161"/>
      <c r="V6" s="164"/>
      <c r="W6" s="161"/>
      <c r="X6" s="160"/>
      <c r="Y6" s="163"/>
      <c r="Z6" s="162"/>
      <c r="AA6" s="165"/>
      <c r="AB6" s="165"/>
      <c r="AC6" s="54"/>
      <c r="AD6" s="90"/>
      <c r="AE6" s="138" t="s">
        <v>18</v>
      </c>
      <c r="AF6" s="97"/>
      <c r="AG6" s="7"/>
      <c r="AH6" s="141"/>
    </row>
    <row r="7" spans="1:34" x14ac:dyDescent="0.35">
      <c r="A7" s="144"/>
      <c r="B7" s="7"/>
      <c r="C7" s="15" t="s">
        <v>19</v>
      </c>
      <c r="D7" s="11">
        <v>50</v>
      </c>
      <c r="E7" s="23">
        <v>0</v>
      </c>
      <c r="F7" s="24">
        <v>0</v>
      </c>
      <c r="G7" s="25">
        <v>0</v>
      </c>
      <c r="H7" s="24">
        <v>0</v>
      </c>
      <c r="I7" s="25">
        <v>9300000</v>
      </c>
      <c r="J7" s="24">
        <v>8150506</v>
      </c>
      <c r="K7" s="25">
        <v>9591289</v>
      </c>
      <c r="L7" s="24">
        <v>11457874</v>
      </c>
      <c r="M7" s="25">
        <v>0</v>
      </c>
      <c r="N7" s="24">
        <v>0</v>
      </c>
      <c r="O7" s="25">
        <v>0</v>
      </c>
      <c r="P7" s="24">
        <v>0</v>
      </c>
      <c r="Q7" s="25">
        <v>0</v>
      </c>
      <c r="R7" s="26">
        <v>0</v>
      </c>
      <c r="S7" s="25">
        <v>0</v>
      </c>
      <c r="T7" s="24">
        <v>0</v>
      </c>
      <c r="U7" s="25">
        <v>0</v>
      </c>
      <c r="V7" s="26">
        <v>0</v>
      </c>
      <c r="W7" s="25">
        <v>0</v>
      </c>
      <c r="X7" s="24">
        <v>0</v>
      </c>
      <c r="Y7" s="25">
        <v>0</v>
      </c>
      <c r="Z7" s="24">
        <v>0</v>
      </c>
      <c r="AA7" s="26">
        <v>18891289</v>
      </c>
      <c r="AB7" s="26">
        <v>19608380</v>
      </c>
      <c r="AC7" s="55">
        <v>3.7999999999999999E-2</v>
      </c>
      <c r="AD7" s="90"/>
      <c r="AE7" s="139" t="s">
        <v>19</v>
      </c>
      <c r="AF7" s="98">
        <v>50</v>
      </c>
      <c r="AG7" s="7"/>
      <c r="AH7" s="141"/>
    </row>
    <row r="8" spans="1:34" x14ac:dyDescent="0.35">
      <c r="A8" s="144"/>
      <c r="B8" s="7"/>
      <c r="C8" s="15" t="s">
        <v>20</v>
      </c>
      <c r="D8" s="12"/>
      <c r="E8" s="23">
        <v>0</v>
      </c>
      <c r="F8" s="24">
        <v>0</v>
      </c>
      <c r="G8" s="25">
        <v>0</v>
      </c>
      <c r="H8" s="24">
        <v>0</v>
      </c>
      <c r="I8" s="25">
        <v>9300000</v>
      </c>
      <c r="J8" s="24">
        <v>8150506</v>
      </c>
      <c r="K8" s="25">
        <v>9591289</v>
      </c>
      <c r="L8" s="24">
        <v>11457874</v>
      </c>
      <c r="M8" s="25">
        <v>0</v>
      </c>
      <c r="N8" s="24">
        <v>0</v>
      </c>
      <c r="O8" s="25">
        <v>0</v>
      </c>
      <c r="P8" s="24">
        <v>0</v>
      </c>
      <c r="Q8" s="25">
        <v>0</v>
      </c>
      <c r="R8" s="26">
        <v>0</v>
      </c>
      <c r="S8" s="25">
        <v>0</v>
      </c>
      <c r="T8" s="24">
        <v>0</v>
      </c>
      <c r="U8" s="25">
        <v>0</v>
      </c>
      <c r="V8" s="26">
        <v>0</v>
      </c>
      <c r="W8" s="25">
        <v>0</v>
      </c>
      <c r="X8" s="24">
        <v>0</v>
      </c>
      <c r="Y8" s="25">
        <v>0</v>
      </c>
      <c r="Z8" s="24">
        <v>0</v>
      </c>
      <c r="AA8" s="26">
        <v>18891289</v>
      </c>
      <c r="AB8" s="26">
        <v>19608380</v>
      </c>
      <c r="AC8" s="55">
        <v>3.7999999999999999E-2</v>
      </c>
      <c r="AD8" s="90"/>
      <c r="AE8" s="139" t="s">
        <v>20</v>
      </c>
      <c r="AF8" s="99"/>
      <c r="AG8" s="7"/>
      <c r="AH8" s="141"/>
    </row>
    <row r="9" spans="1:34" ht="15" thickBot="1" x14ac:dyDescent="0.4">
      <c r="A9" s="144"/>
      <c r="B9" s="7"/>
      <c r="C9" s="16" t="s">
        <v>21</v>
      </c>
      <c r="D9" s="17" t="s">
        <v>22</v>
      </c>
      <c r="E9" s="71">
        <f>+E8+E7</f>
        <v>0</v>
      </c>
      <c r="F9" s="72">
        <f>+F8+F7</f>
        <v>0</v>
      </c>
      <c r="G9" s="73">
        <f>+G8+G7</f>
        <v>0</v>
      </c>
      <c r="H9" s="72">
        <f>+H8+H7</f>
        <v>0</v>
      </c>
      <c r="I9" s="73">
        <f>+I8+I7</f>
        <v>18600000</v>
      </c>
      <c r="J9" s="72">
        <f t="shared" ref="J9:Z9" si="0">SUBTOTAL(109,J6:J8)</f>
        <v>16301012</v>
      </c>
      <c r="K9" s="73">
        <f t="shared" si="0"/>
        <v>19182578</v>
      </c>
      <c r="L9" s="72">
        <f t="shared" si="0"/>
        <v>22915748</v>
      </c>
      <c r="M9" s="73">
        <f t="shared" si="0"/>
        <v>0</v>
      </c>
      <c r="N9" s="72">
        <f t="shared" si="0"/>
        <v>0</v>
      </c>
      <c r="O9" s="73">
        <f t="shared" si="0"/>
        <v>0</v>
      </c>
      <c r="P9" s="72">
        <f t="shared" si="0"/>
        <v>0</v>
      </c>
      <c r="Q9" s="73">
        <f t="shared" si="0"/>
        <v>0</v>
      </c>
      <c r="R9" s="74">
        <f t="shared" si="0"/>
        <v>0</v>
      </c>
      <c r="S9" s="73">
        <f t="shared" si="0"/>
        <v>0</v>
      </c>
      <c r="T9" s="72">
        <f t="shared" si="0"/>
        <v>0</v>
      </c>
      <c r="U9" s="73">
        <f t="shared" si="0"/>
        <v>0</v>
      </c>
      <c r="V9" s="74">
        <f t="shared" si="0"/>
        <v>0</v>
      </c>
      <c r="W9" s="73">
        <f t="shared" si="0"/>
        <v>0</v>
      </c>
      <c r="X9" s="72">
        <f t="shared" si="0"/>
        <v>0</v>
      </c>
      <c r="Y9" s="73">
        <f t="shared" si="0"/>
        <v>0</v>
      </c>
      <c r="Z9" s="72">
        <f t="shared" si="0"/>
        <v>0</v>
      </c>
      <c r="AA9" s="74">
        <f>+AA8+AA7</f>
        <v>37782578</v>
      </c>
      <c r="AB9" s="74">
        <v>39216760</v>
      </c>
      <c r="AC9" s="75">
        <v>3.7999999999999999E-2</v>
      </c>
      <c r="AD9" s="90"/>
      <c r="AE9" s="140"/>
      <c r="AF9" s="100" t="s">
        <v>22</v>
      </c>
      <c r="AG9" s="7"/>
      <c r="AH9" s="141"/>
    </row>
    <row r="10" spans="1:34" x14ac:dyDescent="0.35">
      <c r="A10" s="144"/>
      <c r="B10" s="7"/>
      <c r="C10" s="7"/>
      <c r="D10" s="9"/>
      <c r="E10" s="27"/>
      <c r="F10" s="28"/>
      <c r="G10" s="29"/>
      <c r="H10" s="28"/>
      <c r="I10" s="29"/>
      <c r="J10" s="28"/>
      <c r="K10" s="29"/>
      <c r="L10" s="28"/>
      <c r="M10" s="29"/>
      <c r="N10" s="28"/>
      <c r="O10" s="29"/>
      <c r="P10" s="28"/>
      <c r="Q10" s="29"/>
      <c r="R10" s="30"/>
      <c r="S10" s="29"/>
      <c r="T10" s="28"/>
      <c r="U10" s="29"/>
      <c r="V10" s="30"/>
      <c r="W10" s="29"/>
      <c r="X10" s="28"/>
      <c r="Y10" s="29"/>
      <c r="Z10" s="28"/>
      <c r="AA10" s="30"/>
      <c r="AB10" s="30"/>
      <c r="AC10" s="56"/>
      <c r="AD10" s="90"/>
      <c r="AE10" s="22"/>
      <c r="AF10" s="101"/>
      <c r="AG10" s="7"/>
      <c r="AH10" s="141"/>
    </row>
    <row r="11" spans="1:34" x14ac:dyDescent="0.35">
      <c r="A11" s="144"/>
      <c r="B11" s="7"/>
      <c r="C11" s="18" t="s">
        <v>23</v>
      </c>
      <c r="D11" s="19"/>
      <c r="E11" s="31"/>
      <c r="F11" s="32"/>
      <c r="G11" s="33"/>
      <c r="H11" s="32"/>
      <c r="I11" s="33"/>
      <c r="J11" s="32"/>
      <c r="K11" s="33"/>
      <c r="L11" s="32"/>
      <c r="M11" s="33"/>
      <c r="N11" s="32"/>
      <c r="O11" s="33"/>
      <c r="P11" s="32"/>
      <c r="Q11" s="33"/>
      <c r="R11" s="34"/>
      <c r="S11" s="33"/>
      <c r="T11" s="32"/>
      <c r="U11" s="33"/>
      <c r="V11" s="34"/>
      <c r="W11" s="33"/>
      <c r="X11" s="32"/>
      <c r="Y11" s="33"/>
      <c r="Z11" s="32"/>
      <c r="AA11" s="34"/>
      <c r="AB11" s="34"/>
      <c r="AC11" s="19"/>
      <c r="AD11" s="7"/>
      <c r="AE11" s="102" t="s">
        <v>23</v>
      </c>
      <c r="AF11" s="103"/>
      <c r="AG11" s="7"/>
      <c r="AH11" s="141"/>
    </row>
    <row r="12" spans="1:34" x14ac:dyDescent="0.35">
      <c r="A12" s="144"/>
      <c r="B12" s="7"/>
      <c r="C12" s="10" t="s">
        <v>19</v>
      </c>
      <c r="D12" s="11">
        <v>50</v>
      </c>
      <c r="E12" s="23">
        <v>0</v>
      </c>
      <c r="F12" s="24">
        <v>0</v>
      </c>
      <c r="G12" s="25">
        <v>0</v>
      </c>
      <c r="H12" s="24">
        <v>0</v>
      </c>
      <c r="I12" s="25">
        <v>361296</v>
      </c>
      <c r="J12" s="24">
        <v>428683</v>
      </c>
      <c r="K12" s="25">
        <v>361296</v>
      </c>
      <c r="L12" s="24">
        <v>311471</v>
      </c>
      <c r="M12" s="25">
        <v>361297</v>
      </c>
      <c r="N12" s="24">
        <v>346338</v>
      </c>
      <c r="O12" s="25">
        <v>344085</v>
      </c>
      <c r="P12" s="24">
        <v>335790</v>
      </c>
      <c r="Q12" s="25">
        <v>302867</v>
      </c>
      <c r="R12" s="26">
        <v>342863</v>
      </c>
      <c r="S12" s="25">
        <v>93500</v>
      </c>
      <c r="T12" s="24">
        <v>26410</v>
      </c>
      <c r="U12" s="25">
        <v>0</v>
      </c>
      <c r="V12" s="26">
        <v>0</v>
      </c>
      <c r="W12" s="25">
        <v>0</v>
      </c>
      <c r="X12" s="24">
        <v>0</v>
      </c>
      <c r="Y12" s="25">
        <v>0</v>
      </c>
      <c r="Z12" s="24">
        <v>0</v>
      </c>
      <c r="AA12" s="26">
        <v>1824341</v>
      </c>
      <c r="AB12" s="26">
        <v>1791555</v>
      </c>
      <c r="AC12" s="57">
        <v>-1.7999999999999999E-2</v>
      </c>
      <c r="AD12" s="7"/>
      <c r="AE12" s="15" t="s">
        <v>19</v>
      </c>
      <c r="AF12" s="98">
        <v>50</v>
      </c>
      <c r="AG12" s="7"/>
      <c r="AH12" s="141"/>
    </row>
    <row r="13" spans="1:34" x14ac:dyDescent="0.35">
      <c r="A13" s="144"/>
      <c r="B13" s="7"/>
      <c r="C13" s="10" t="s">
        <v>20</v>
      </c>
      <c r="D13" s="12"/>
      <c r="E13" s="23">
        <v>0</v>
      </c>
      <c r="F13" s="24">
        <v>0</v>
      </c>
      <c r="G13" s="25">
        <v>0</v>
      </c>
      <c r="H13" s="24">
        <v>0</v>
      </c>
      <c r="I13" s="25">
        <v>361296</v>
      </c>
      <c r="J13" s="24">
        <v>428683</v>
      </c>
      <c r="K13" s="25">
        <v>361296</v>
      </c>
      <c r="L13" s="24">
        <v>311471</v>
      </c>
      <c r="M13" s="25">
        <v>361297</v>
      </c>
      <c r="N13" s="24">
        <v>346338</v>
      </c>
      <c r="O13" s="25">
        <v>344086</v>
      </c>
      <c r="P13" s="24">
        <v>335790</v>
      </c>
      <c r="Q13" s="25">
        <v>302867</v>
      </c>
      <c r="R13" s="26">
        <v>342863</v>
      </c>
      <c r="S13" s="25">
        <v>93500</v>
      </c>
      <c r="T13" s="24">
        <v>26410</v>
      </c>
      <c r="U13" s="25">
        <v>0</v>
      </c>
      <c r="V13" s="26">
        <v>0</v>
      </c>
      <c r="W13" s="25">
        <v>0</v>
      </c>
      <c r="X13" s="24">
        <v>0</v>
      </c>
      <c r="Y13" s="25">
        <v>0</v>
      </c>
      <c r="Z13" s="24">
        <v>0</v>
      </c>
      <c r="AA13" s="26">
        <v>1824342</v>
      </c>
      <c r="AB13" s="26">
        <v>1791555</v>
      </c>
      <c r="AC13" s="57">
        <v>-1.7999999999999999E-2</v>
      </c>
      <c r="AD13" s="7"/>
      <c r="AE13" s="15" t="s">
        <v>20</v>
      </c>
      <c r="AF13" s="99"/>
      <c r="AG13" s="7"/>
      <c r="AH13" s="141"/>
    </row>
    <row r="14" spans="1:34" ht="15" thickBot="1" x14ac:dyDescent="0.4">
      <c r="A14" s="144"/>
      <c r="B14" s="7"/>
      <c r="C14" s="7" t="s">
        <v>21</v>
      </c>
      <c r="D14" s="9" t="s">
        <v>24</v>
      </c>
      <c r="E14" s="76">
        <f t="shared" ref="E14:AB14" si="1">+E13+E12</f>
        <v>0</v>
      </c>
      <c r="F14" s="77">
        <f t="shared" si="1"/>
        <v>0</v>
      </c>
      <c r="G14" s="78">
        <f t="shared" si="1"/>
        <v>0</v>
      </c>
      <c r="H14" s="77">
        <f t="shared" si="1"/>
        <v>0</v>
      </c>
      <c r="I14" s="78">
        <f t="shared" si="1"/>
        <v>722592</v>
      </c>
      <c r="J14" s="77">
        <f t="shared" si="1"/>
        <v>857366</v>
      </c>
      <c r="K14" s="78">
        <f t="shared" si="1"/>
        <v>722592</v>
      </c>
      <c r="L14" s="77">
        <f t="shared" si="1"/>
        <v>622942</v>
      </c>
      <c r="M14" s="78">
        <f t="shared" si="1"/>
        <v>722594</v>
      </c>
      <c r="N14" s="77">
        <f t="shared" si="1"/>
        <v>692676</v>
      </c>
      <c r="O14" s="78">
        <f t="shared" si="1"/>
        <v>688171</v>
      </c>
      <c r="P14" s="77">
        <f t="shared" si="1"/>
        <v>671580</v>
      </c>
      <c r="Q14" s="78">
        <f t="shared" si="1"/>
        <v>605734</v>
      </c>
      <c r="R14" s="79">
        <f t="shared" si="1"/>
        <v>685726</v>
      </c>
      <c r="S14" s="78">
        <f t="shared" si="1"/>
        <v>187000</v>
      </c>
      <c r="T14" s="77">
        <f t="shared" si="1"/>
        <v>52820</v>
      </c>
      <c r="U14" s="78">
        <f t="shared" si="1"/>
        <v>0</v>
      </c>
      <c r="V14" s="79">
        <f t="shared" si="1"/>
        <v>0</v>
      </c>
      <c r="W14" s="78">
        <f t="shared" si="1"/>
        <v>0</v>
      </c>
      <c r="X14" s="77">
        <f t="shared" si="1"/>
        <v>0</v>
      </c>
      <c r="Y14" s="78">
        <f t="shared" si="1"/>
        <v>0</v>
      </c>
      <c r="Z14" s="77">
        <f t="shared" si="1"/>
        <v>0</v>
      </c>
      <c r="AA14" s="79">
        <f t="shared" si="1"/>
        <v>3648683</v>
      </c>
      <c r="AB14" s="79">
        <f t="shared" si="1"/>
        <v>3583110</v>
      </c>
      <c r="AC14" s="80">
        <v>-1.7999999999999999E-2</v>
      </c>
      <c r="AD14" s="7"/>
      <c r="AE14" s="22" t="s">
        <v>21</v>
      </c>
      <c r="AF14" s="101" t="s">
        <v>24</v>
      </c>
      <c r="AG14" s="7"/>
      <c r="AH14" s="141"/>
    </row>
    <row r="15" spans="1:34" ht="15" thickBot="1" x14ac:dyDescent="0.4">
      <c r="A15" s="144"/>
      <c r="B15" s="7"/>
      <c r="C15" s="20"/>
      <c r="D15" s="21"/>
      <c r="E15" s="35"/>
      <c r="F15" s="36"/>
      <c r="G15" s="37"/>
      <c r="H15" s="36"/>
      <c r="I15" s="37"/>
      <c r="J15" s="36"/>
      <c r="K15" s="37"/>
      <c r="L15" s="36"/>
      <c r="M15" s="37"/>
      <c r="N15" s="36"/>
      <c r="O15" s="37"/>
      <c r="P15" s="36"/>
      <c r="Q15" s="37"/>
      <c r="R15" s="38"/>
      <c r="S15" s="37"/>
      <c r="T15" s="36"/>
      <c r="U15" s="37"/>
      <c r="V15" s="38"/>
      <c r="W15" s="37"/>
      <c r="X15" s="36"/>
      <c r="Y15" s="37"/>
      <c r="Z15" s="36"/>
      <c r="AA15" s="38"/>
      <c r="AB15" s="38"/>
      <c r="AC15" s="58"/>
      <c r="AD15" s="7"/>
      <c r="AE15" s="20"/>
      <c r="AF15" s="104"/>
      <c r="AG15" s="7"/>
      <c r="AH15" s="141"/>
    </row>
    <row r="16" spans="1:34" x14ac:dyDescent="0.35">
      <c r="A16" s="144"/>
      <c r="B16" s="7"/>
      <c r="C16" s="42" t="s">
        <v>25</v>
      </c>
      <c r="D16" s="43">
        <v>50</v>
      </c>
      <c r="E16" s="31"/>
      <c r="F16" s="32"/>
      <c r="G16" s="33"/>
      <c r="H16" s="32"/>
      <c r="I16" s="33"/>
      <c r="J16" s="32"/>
      <c r="K16" s="33"/>
      <c r="L16" s="32"/>
      <c r="M16" s="33"/>
      <c r="N16" s="32"/>
      <c r="O16" s="33"/>
      <c r="P16" s="32"/>
      <c r="Q16" s="33"/>
      <c r="R16" s="34"/>
      <c r="S16" s="33"/>
      <c r="T16" s="32"/>
      <c r="U16" s="33"/>
      <c r="V16" s="34"/>
      <c r="W16" s="33"/>
      <c r="X16" s="32"/>
      <c r="Y16" s="33"/>
      <c r="Z16" s="32"/>
      <c r="AA16" s="34"/>
      <c r="AB16" s="34"/>
      <c r="AC16" s="19"/>
      <c r="AD16" s="7"/>
      <c r="AE16" s="105" t="s">
        <v>25</v>
      </c>
      <c r="AF16" s="106">
        <v>50</v>
      </c>
      <c r="AG16" s="7"/>
      <c r="AH16" s="141"/>
    </row>
    <row r="17" spans="1:34" x14ac:dyDescent="0.35">
      <c r="A17" s="144"/>
      <c r="B17" s="7"/>
      <c r="C17" s="10" t="s">
        <v>19</v>
      </c>
      <c r="D17" s="12"/>
      <c r="E17" s="23">
        <v>0</v>
      </c>
      <c r="F17" s="24">
        <v>0</v>
      </c>
      <c r="G17" s="25">
        <v>0</v>
      </c>
      <c r="H17" s="24">
        <v>0</v>
      </c>
      <c r="I17" s="25">
        <v>12067279</v>
      </c>
      <c r="J17" s="24">
        <v>15131310</v>
      </c>
      <c r="K17" s="25">
        <v>10566700</v>
      </c>
      <c r="L17" s="24">
        <v>5294338</v>
      </c>
      <c r="M17" s="25">
        <v>1000000</v>
      </c>
      <c r="N17" s="24">
        <v>3085037</v>
      </c>
      <c r="O17" s="25">
        <v>1278064</v>
      </c>
      <c r="P17" s="24">
        <v>179621</v>
      </c>
      <c r="Q17" s="25">
        <v>0</v>
      </c>
      <c r="R17" s="26">
        <v>253549</v>
      </c>
      <c r="S17" s="25">
        <v>0</v>
      </c>
      <c r="T17" s="24">
        <v>34251</v>
      </c>
      <c r="U17" s="25">
        <v>0</v>
      </c>
      <c r="V17" s="26">
        <v>0</v>
      </c>
      <c r="W17" s="25">
        <v>0</v>
      </c>
      <c r="X17" s="24">
        <v>0</v>
      </c>
      <c r="Y17" s="25">
        <v>0</v>
      </c>
      <c r="Z17" s="24">
        <v>0</v>
      </c>
      <c r="AA17" s="26">
        <v>24912043</v>
      </c>
      <c r="AB17" s="26">
        <v>23978106</v>
      </c>
      <c r="AC17" s="57">
        <v>-3.7499999999999999E-2</v>
      </c>
      <c r="AD17" s="7"/>
      <c r="AE17" s="15" t="s">
        <v>19</v>
      </c>
      <c r="AF17" s="99"/>
      <c r="AG17" s="7"/>
      <c r="AH17" s="141"/>
    </row>
    <row r="18" spans="1:34" x14ac:dyDescent="0.35">
      <c r="A18" s="144"/>
      <c r="B18" s="7"/>
      <c r="C18" s="10" t="s">
        <v>20</v>
      </c>
      <c r="D18" s="12"/>
      <c r="E18" s="23">
        <v>0</v>
      </c>
      <c r="F18" s="24">
        <v>0</v>
      </c>
      <c r="G18" s="25">
        <v>0</v>
      </c>
      <c r="H18" s="24">
        <v>0</v>
      </c>
      <c r="I18" s="25">
        <v>12114417</v>
      </c>
      <c r="J18" s="24">
        <v>13698045</v>
      </c>
      <c r="K18" s="25">
        <v>4500000</v>
      </c>
      <c r="L18" s="24">
        <v>3128274</v>
      </c>
      <c r="M18" s="25">
        <v>0</v>
      </c>
      <c r="N18" s="24">
        <v>2370673</v>
      </c>
      <c r="O18" s="25">
        <v>0</v>
      </c>
      <c r="P18" s="24">
        <v>149244</v>
      </c>
      <c r="Q18" s="25">
        <v>0</v>
      </c>
      <c r="R18" s="26">
        <v>165786</v>
      </c>
      <c r="S18" s="25">
        <v>0</v>
      </c>
      <c r="T18" s="24">
        <v>0</v>
      </c>
      <c r="U18" s="25">
        <v>0</v>
      </c>
      <c r="V18" s="26">
        <v>0</v>
      </c>
      <c r="W18" s="25">
        <v>0</v>
      </c>
      <c r="X18" s="24">
        <v>0</v>
      </c>
      <c r="Y18" s="25">
        <v>0</v>
      </c>
      <c r="Z18" s="24">
        <v>0</v>
      </c>
      <c r="AA18" s="26">
        <v>16614417</v>
      </c>
      <c r="AB18" s="26">
        <v>19512022</v>
      </c>
      <c r="AC18" s="57">
        <v>0.1744</v>
      </c>
      <c r="AD18" s="7"/>
      <c r="AE18" s="15" t="s">
        <v>20</v>
      </c>
      <c r="AF18" s="99"/>
      <c r="AG18" s="7"/>
      <c r="AH18" s="141"/>
    </row>
    <row r="19" spans="1:34" ht="15" thickBot="1" x14ac:dyDescent="0.4">
      <c r="A19" s="144"/>
      <c r="B19" s="7"/>
      <c r="C19" s="7" t="s">
        <v>21</v>
      </c>
      <c r="D19" s="9" t="s">
        <v>26</v>
      </c>
      <c r="E19" s="76">
        <f>+E18+E17</f>
        <v>0</v>
      </c>
      <c r="F19" s="77">
        <f t="shared" ref="F19:AB19" si="2">+F18+F17</f>
        <v>0</v>
      </c>
      <c r="G19" s="78">
        <f t="shared" si="2"/>
        <v>0</v>
      </c>
      <c r="H19" s="77">
        <f t="shared" si="2"/>
        <v>0</v>
      </c>
      <c r="I19" s="78">
        <f t="shared" si="2"/>
        <v>24181696</v>
      </c>
      <c r="J19" s="77">
        <f t="shared" si="2"/>
        <v>28829355</v>
      </c>
      <c r="K19" s="78">
        <f t="shared" si="2"/>
        <v>15066700</v>
      </c>
      <c r="L19" s="77">
        <f t="shared" si="2"/>
        <v>8422612</v>
      </c>
      <c r="M19" s="78">
        <f t="shared" si="2"/>
        <v>1000000</v>
      </c>
      <c r="N19" s="77">
        <f t="shared" si="2"/>
        <v>5455710</v>
      </c>
      <c r="O19" s="78">
        <f t="shared" si="2"/>
        <v>1278064</v>
      </c>
      <c r="P19" s="77">
        <f t="shared" si="2"/>
        <v>328865</v>
      </c>
      <c r="Q19" s="78">
        <f t="shared" si="2"/>
        <v>0</v>
      </c>
      <c r="R19" s="79">
        <f t="shared" si="2"/>
        <v>419335</v>
      </c>
      <c r="S19" s="78">
        <f t="shared" si="2"/>
        <v>0</v>
      </c>
      <c r="T19" s="77">
        <f t="shared" si="2"/>
        <v>34251</v>
      </c>
      <c r="U19" s="78">
        <f t="shared" si="2"/>
        <v>0</v>
      </c>
      <c r="V19" s="79">
        <f t="shared" si="2"/>
        <v>0</v>
      </c>
      <c r="W19" s="78">
        <f t="shared" si="2"/>
        <v>0</v>
      </c>
      <c r="X19" s="77">
        <f t="shared" si="2"/>
        <v>0</v>
      </c>
      <c r="Y19" s="78">
        <f t="shared" si="2"/>
        <v>0</v>
      </c>
      <c r="Z19" s="77">
        <f t="shared" si="2"/>
        <v>0</v>
      </c>
      <c r="AA19" s="79">
        <f t="shared" si="2"/>
        <v>41526460</v>
      </c>
      <c r="AB19" s="79">
        <f t="shared" si="2"/>
        <v>43490128</v>
      </c>
      <c r="AC19" s="80">
        <v>4.7300000000000002E-2</v>
      </c>
      <c r="AD19" s="7"/>
      <c r="AE19" s="22" t="s">
        <v>21</v>
      </c>
      <c r="AF19" s="101" t="s">
        <v>26</v>
      </c>
      <c r="AG19" s="7"/>
      <c r="AH19" s="141"/>
    </row>
    <row r="20" spans="1:34" ht="15" thickBot="1" x14ac:dyDescent="0.4">
      <c r="A20" s="144"/>
      <c r="B20" s="7"/>
      <c r="C20" s="20"/>
      <c r="D20" s="21"/>
      <c r="E20" s="35"/>
      <c r="F20" s="36"/>
      <c r="G20" s="37"/>
      <c r="H20" s="36"/>
      <c r="I20" s="37"/>
      <c r="J20" s="36"/>
      <c r="K20" s="37"/>
      <c r="L20" s="36"/>
      <c r="M20" s="37"/>
      <c r="N20" s="36"/>
      <c r="O20" s="37"/>
      <c r="P20" s="36"/>
      <c r="Q20" s="37"/>
      <c r="R20" s="38"/>
      <c r="S20" s="37"/>
      <c r="T20" s="36"/>
      <c r="U20" s="37"/>
      <c r="V20" s="38"/>
      <c r="W20" s="37"/>
      <c r="X20" s="36"/>
      <c r="Y20" s="37"/>
      <c r="Z20" s="36"/>
      <c r="AA20" s="38"/>
      <c r="AB20" s="38"/>
      <c r="AC20" s="58"/>
      <c r="AD20" s="7"/>
      <c r="AE20" s="20"/>
      <c r="AF20" s="104"/>
      <c r="AG20" s="7"/>
      <c r="AH20" s="141"/>
    </row>
    <row r="21" spans="1:34" x14ac:dyDescent="0.35">
      <c r="A21" s="144"/>
      <c r="B21" s="7"/>
      <c r="C21" s="42" t="s">
        <v>27</v>
      </c>
      <c r="D21" s="43">
        <v>50</v>
      </c>
      <c r="E21" s="31"/>
      <c r="F21" s="32"/>
      <c r="G21" s="33"/>
      <c r="H21" s="32"/>
      <c r="I21" s="33"/>
      <c r="J21" s="32"/>
      <c r="K21" s="33"/>
      <c r="L21" s="32"/>
      <c r="M21" s="33"/>
      <c r="N21" s="32"/>
      <c r="O21" s="33"/>
      <c r="P21" s="32"/>
      <c r="Q21" s="33"/>
      <c r="R21" s="34"/>
      <c r="S21" s="33"/>
      <c r="T21" s="32"/>
      <c r="U21" s="33"/>
      <c r="V21" s="34"/>
      <c r="W21" s="33"/>
      <c r="X21" s="32"/>
      <c r="Y21" s="33"/>
      <c r="Z21" s="32"/>
      <c r="AA21" s="34"/>
      <c r="AB21" s="34"/>
      <c r="AC21" s="19"/>
      <c r="AD21" s="7"/>
      <c r="AE21" s="105" t="s">
        <v>27</v>
      </c>
      <c r="AF21" s="106">
        <v>50</v>
      </c>
      <c r="AG21" s="7"/>
      <c r="AH21" s="141"/>
    </row>
    <row r="22" spans="1:34" x14ac:dyDescent="0.35">
      <c r="A22" s="144"/>
      <c r="B22" s="7"/>
      <c r="C22" s="10" t="s">
        <v>19</v>
      </c>
      <c r="D22" s="12"/>
      <c r="E22" s="23">
        <v>0</v>
      </c>
      <c r="F22" s="24">
        <v>0</v>
      </c>
      <c r="G22" s="25">
        <v>0</v>
      </c>
      <c r="H22" s="24">
        <v>0</v>
      </c>
      <c r="I22" s="25">
        <v>44439766</v>
      </c>
      <c r="J22" s="24">
        <v>38024509</v>
      </c>
      <c r="K22" s="25">
        <v>24500000</v>
      </c>
      <c r="L22" s="24">
        <v>28640355</v>
      </c>
      <c r="M22" s="25">
        <v>35500000</v>
      </c>
      <c r="N22" s="24">
        <v>37400811</v>
      </c>
      <c r="O22" s="25">
        <v>47656518</v>
      </c>
      <c r="P22" s="24">
        <v>43630486</v>
      </c>
      <c r="Q22" s="25">
        <v>13265487</v>
      </c>
      <c r="R22" s="26">
        <v>26273443</v>
      </c>
      <c r="S22" s="25">
        <v>19951864</v>
      </c>
      <c r="T22" s="24">
        <v>26383760</v>
      </c>
      <c r="U22" s="25">
        <v>389333</v>
      </c>
      <c r="V22" s="26">
        <v>20835660</v>
      </c>
      <c r="W22" s="25">
        <v>389333</v>
      </c>
      <c r="X22" s="24">
        <v>6190221</v>
      </c>
      <c r="Y22" s="25">
        <v>0</v>
      </c>
      <c r="Z22" s="24">
        <v>0</v>
      </c>
      <c r="AA22" s="26">
        <v>186092301</v>
      </c>
      <c r="AB22" s="26">
        <v>227379245</v>
      </c>
      <c r="AC22" s="57">
        <v>0.22189999999999999</v>
      </c>
      <c r="AD22" s="7"/>
      <c r="AE22" s="15" t="s">
        <v>19</v>
      </c>
      <c r="AF22" s="99"/>
      <c r="AG22" s="7"/>
      <c r="AH22" s="141"/>
    </row>
    <row r="23" spans="1:34" x14ac:dyDescent="0.35">
      <c r="A23" s="144"/>
      <c r="B23" s="7"/>
      <c r="C23" s="10" t="s">
        <v>20</v>
      </c>
      <c r="D23" s="12"/>
      <c r="E23" s="23">
        <v>0</v>
      </c>
      <c r="F23" s="24">
        <v>0</v>
      </c>
      <c r="G23" s="25">
        <v>0</v>
      </c>
      <c r="H23" s="24">
        <v>0</v>
      </c>
      <c r="I23" s="25">
        <v>44439766</v>
      </c>
      <c r="J23" s="24">
        <v>38024509</v>
      </c>
      <c r="K23" s="25">
        <v>24500000</v>
      </c>
      <c r="L23" s="24">
        <v>28640355</v>
      </c>
      <c r="M23" s="25">
        <v>35500000</v>
      </c>
      <c r="N23" s="24">
        <v>37400811</v>
      </c>
      <c r="O23" s="25">
        <v>47656518</v>
      </c>
      <c r="P23" s="24">
        <v>44146080</v>
      </c>
      <c r="Q23" s="25">
        <v>13265487</v>
      </c>
      <c r="R23" s="26">
        <v>26273443</v>
      </c>
      <c r="S23" s="25">
        <v>19951864</v>
      </c>
      <c r="T23" s="24">
        <v>26611902</v>
      </c>
      <c r="U23" s="25">
        <v>389332</v>
      </c>
      <c r="V23" s="26">
        <v>21027205</v>
      </c>
      <c r="W23" s="25">
        <v>389333</v>
      </c>
      <c r="X23" s="24">
        <v>6190221</v>
      </c>
      <c r="Y23" s="25">
        <v>0</v>
      </c>
      <c r="Z23" s="24">
        <v>0</v>
      </c>
      <c r="AA23" s="26">
        <v>186092300</v>
      </c>
      <c r="AB23" s="26">
        <v>228314526</v>
      </c>
      <c r="AC23" s="57">
        <v>0.22689999999999999</v>
      </c>
      <c r="AD23" s="7"/>
      <c r="AE23" s="15" t="s">
        <v>20</v>
      </c>
      <c r="AF23" s="99"/>
      <c r="AG23" s="7"/>
      <c r="AH23" s="141"/>
    </row>
    <row r="24" spans="1:34" ht="15" thickBot="1" x14ac:dyDescent="0.4">
      <c r="A24" s="144"/>
      <c r="B24" s="7"/>
      <c r="C24" s="7" t="s">
        <v>21</v>
      </c>
      <c r="D24" s="9" t="s">
        <v>28</v>
      </c>
      <c r="E24" s="76">
        <f>+E23+E22</f>
        <v>0</v>
      </c>
      <c r="F24" s="77">
        <f t="shared" ref="F24:AB24" si="3">+F23+F22</f>
        <v>0</v>
      </c>
      <c r="G24" s="78">
        <f t="shared" si="3"/>
        <v>0</v>
      </c>
      <c r="H24" s="77">
        <f t="shared" si="3"/>
        <v>0</v>
      </c>
      <c r="I24" s="78">
        <f t="shared" si="3"/>
        <v>88879532</v>
      </c>
      <c r="J24" s="77">
        <f t="shared" si="3"/>
        <v>76049018</v>
      </c>
      <c r="K24" s="78">
        <f t="shared" si="3"/>
        <v>49000000</v>
      </c>
      <c r="L24" s="77">
        <f t="shared" si="3"/>
        <v>57280710</v>
      </c>
      <c r="M24" s="78">
        <f t="shared" si="3"/>
        <v>71000000</v>
      </c>
      <c r="N24" s="77">
        <f t="shared" si="3"/>
        <v>74801622</v>
      </c>
      <c r="O24" s="78">
        <f t="shared" si="3"/>
        <v>95313036</v>
      </c>
      <c r="P24" s="77">
        <f t="shared" si="3"/>
        <v>87776566</v>
      </c>
      <c r="Q24" s="78">
        <f t="shared" si="3"/>
        <v>26530974</v>
      </c>
      <c r="R24" s="79">
        <f t="shared" si="3"/>
        <v>52546886</v>
      </c>
      <c r="S24" s="78">
        <f t="shared" si="3"/>
        <v>39903728</v>
      </c>
      <c r="T24" s="77">
        <f t="shared" si="3"/>
        <v>52995662</v>
      </c>
      <c r="U24" s="78">
        <f t="shared" si="3"/>
        <v>778665</v>
      </c>
      <c r="V24" s="79">
        <f t="shared" si="3"/>
        <v>41862865</v>
      </c>
      <c r="W24" s="78">
        <f t="shared" si="3"/>
        <v>778666</v>
      </c>
      <c r="X24" s="77">
        <f t="shared" si="3"/>
        <v>12380442</v>
      </c>
      <c r="Y24" s="78">
        <f t="shared" si="3"/>
        <v>0</v>
      </c>
      <c r="Z24" s="77">
        <f t="shared" si="3"/>
        <v>0</v>
      </c>
      <c r="AA24" s="79">
        <f t="shared" si="3"/>
        <v>372184601</v>
      </c>
      <c r="AB24" s="79">
        <f t="shared" si="3"/>
        <v>455693771</v>
      </c>
      <c r="AC24" s="80">
        <v>0.22439999999999999</v>
      </c>
      <c r="AD24" s="7"/>
      <c r="AE24" s="22" t="s">
        <v>21</v>
      </c>
      <c r="AF24" s="101" t="s">
        <v>28</v>
      </c>
      <c r="AG24" s="7"/>
      <c r="AH24" s="141"/>
    </row>
    <row r="25" spans="1:34" ht="15" thickBot="1" x14ac:dyDescent="0.4">
      <c r="A25" s="144"/>
      <c r="B25" s="7"/>
      <c r="C25" s="20"/>
      <c r="D25" s="21"/>
      <c r="E25" s="35"/>
      <c r="F25" s="36"/>
      <c r="G25" s="37"/>
      <c r="H25" s="36"/>
      <c r="I25" s="37"/>
      <c r="J25" s="36"/>
      <c r="K25" s="37"/>
      <c r="L25" s="36"/>
      <c r="M25" s="37"/>
      <c r="N25" s="36"/>
      <c r="O25" s="37"/>
      <c r="P25" s="36"/>
      <c r="Q25" s="37"/>
      <c r="R25" s="38"/>
      <c r="S25" s="37"/>
      <c r="T25" s="36"/>
      <c r="U25" s="37"/>
      <c r="V25" s="38"/>
      <c r="W25" s="37"/>
      <c r="X25" s="36"/>
      <c r="Y25" s="37"/>
      <c r="Z25" s="36"/>
      <c r="AA25" s="38"/>
      <c r="AB25" s="38"/>
      <c r="AC25" s="58"/>
      <c r="AD25" s="7"/>
      <c r="AE25" s="20"/>
      <c r="AF25" s="104"/>
      <c r="AG25" s="7"/>
      <c r="AH25" s="141"/>
    </row>
    <row r="26" spans="1:34" x14ac:dyDescent="0.35">
      <c r="A26" s="144"/>
      <c r="B26" s="7"/>
      <c r="C26" s="42" t="s">
        <v>29</v>
      </c>
      <c r="D26" s="43">
        <v>50</v>
      </c>
      <c r="E26" s="31"/>
      <c r="F26" s="32"/>
      <c r="G26" s="33"/>
      <c r="H26" s="32"/>
      <c r="I26" s="33"/>
      <c r="J26" s="32"/>
      <c r="K26" s="33"/>
      <c r="L26" s="32"/>
      <c r="M26" s="33"/>
      <c r="N26" s="32"/>
      <c r="O26" s="33"/>
      <c r="P26" s="32"/>
      <c r="Q26" s="33"/>
      <c r="R26" s="34"/>
      <c r="S26" s="33"/>
      <c r="T26" s="32"/>
      <c r="U26" s="33"/>
      <c r="V26" s="34"/>
      <c r="W26" s="33"/>
      <c r="X26" s="32"/>
      <c r="Y26" s="33"/>
      <c r="Z26" s="32"/>
      <c r="AA26" s="34"/>
      <c r="AB26" s="34"/>
      <c r="AC26" s="19"/>
      <c r="AD26" s="7"/>
      <c r="AE26" s="105" t="s">
        <v>29</v>
      </c>
      <c r="AF26" s="106">
        <v>50</v>
      </c>
      <c r="AG26" s="7"/>
      <c r="AH26" s="141"/>
    </row>
    <row r="27" spans="1:34" x14ac:dyDescent="0.35">
      <c r="A27" s="144"/>
      <c r="B27" s="7"/>
      <c r="C27" s="10" t="s">
        <v>19</v>
      </c>
      <c r="D27" s="12"/>
      <c r="E27" s="23">
        <v>0</v>
      </c>
      <c r="F27" s="24">
        <v>0</v>
      </c>
      <c r="G27" s="25">
        <v>0</v>
      </c>
      <c r="H27" s="24">
        <v>0</v>
      </c>
      <c r="I27" s="25">
        <v>3500000</v>
      </c>
      <c r="J27" s="24">
        <v>3843079</v>
      </c>
      <c r="K27" s="25">
        <v>2993436</v>
      </c>
      <c r="L27" s="24">
        <v>6133261</v>
      </c>
      <c r="M27" s="25">
        <v>4222275</v>
      </c>
      <c r="N27" s="24">
        <v>699008</v>
      </c>
      <c r="O27" s="25">
        <v>513128</v>
      </c>
      <c r="P27" s="24">
        <v>408268</v>
      </c>
      <c r="Q27" s="25">
        <v>0</v>
      </c>
      <c r="R27" s="26">
        <v>29410</v>
      </c>
      <c r="S27" s="25">
        <v>0</v>
      </c>
      <c r="T27" s="24">
        <v>0</v>
      </c>
      <c r="U27" s="25">
        <v>0</v>
      </c>
      <c r="V27" s="26">
        <v>624</v>
      </c>
      <c r="W27" s="25">
        <v>0</v>
      </c>
      <c r="X27" s="24">
        <v>0</v>
      </c>
      <c r="Y27" s="25">
        <v>0</v>
      </c>
      <c r="Z27" s="24">
        <v>0</v>
      </c>
      <c r="AA27" s="26">
        <v>11228839</v>
      </c>
      <c r="AB27" s="26">
        <v>11113650</v>
      </c>
      <c r="AC27" s="57">
        <v>-1.03E-2</v>
      </c>
      <c r="AD27" s="7"/>
      <c r="AE27" s="15" t="s">
        <v>19</v>
      </c>
      <c r="AF27" s="99"/>
      <c r="AG27" s="7"/>
      <c r="AH27" s="141"/>
    </row>
    <row r="28" spans="1:34" x14ac:dyDescent="0.35">
      <c r="A28" s="144"/>
      <c r="B28" s="7"/>
      <c r="C28" s="10" t="s">
        <v>20</v>
      </c>
      <c r="D28" s="12"/>
      <c r="E28" s="23">
        <v>0</v>
      </c>
      <c r="F28" s="24">
        <v>0</v>
      </c>
      <c r="G28" s="25">
        <v>0</v>
      </c>
      <c r="H28" s="24">
        <v>0</v>
      </c>
      <c r="I28" s="25">
        <v>3500000</v>
      </c>
      <c r="J28" s="24">
        <v>3843079</v>
      </c>
      <c r="K28" s="25">
        <v>2993436</v>
      </c>
      <c r="L28" s="24">
        <v>6133261</v>
      </c>
      <c r="M28" s="25">
        <v>4222274</v>
      </c>
      <c r="N28" s="24">
        <v>699008</v>
      </c>
      <c r="O28" s="25">
        <v>513128</v>
      </c>
      <c r="P28" s="24">
        <v>408268</v>
      </c>
      <c r="Q28" s="25">
        <v>0</v>
      </c>
      <c r="R28" s="26">
        <v>29410</v>
      </c>
      <c r="S28" s="25">
        <v>0</v>
      </c>
      <c r="T28" s="24">
        <v>0</v>
      </c>
      <c r="U28" s="25">
        <v>0</v>
      </c>
      <c r="V28" s="26">
        <v>624</v>
      </c>
      <c r="W28" s="25">
        <v>0</v>
      </c>
      <c r="X28" s="24">
        <v>0</v>
      </c>
      <c r="Y28" s="25">
        <v>0</v>
      </c>
      <c r="Z28" s="24">
        <v>0</v>
      </c>
      <c r="AA28" s="26">
        <v>11228838</v>
      </c>
      <c r="AB28" s="26">
        <v>11113650</v>
      </c>
      <c r="AC28" s="57">
        <v>-1.03E-2</v>
      </c>
      <c r="AD28" s="7"/>
      <c r="AE28" s="15" t="s">
        <v>20</v>
      </c>
      <c r="AF28" s="99"/>
      <c r="AG28" s="7"/>
      <c r="AH28" s="141"/>
    </row>
    <row r="29" spans="1:34" ht="15" thickBot="1" x14ac:dyDescent="0.4">
      <c r="A29" s="144"/>
      <c r="B29" s="7"/>
      <c r="C29" s="7" t="s">
        <v>21</v>
      </c>
      <c r="D29" s="9" t="s">
        <v>30</v>
      </c>
      <c r="E29" s="76">
        <f>+E28+E27</f>
        <v>0</v>
      </c>
      <c r="F29" s="77">
        <f t="shared" ref="F29:AB29" si="4">+F28+F27</f>
        <v>0</v>
      </c>
      <c r="G29" s="78">
        <f t="shared" si="4"/>
        <v>0</v>
      </c>
      <c r="H29" s="77">
        <f t="shared" si="4"/>
        <v>0</v>
      </c>
      <c r="I29" s="78">
        <f t="shared" si="4"/>
        <v>7000000</v>
      </c>
      <c r="J29" s="77">
        <f t="shared" si="4"/>
        <v>7686158</v>
      </c>
      <c r="K29" s="78">
        <f t="shared" si="4"/>
        <v>5986872</v>
      </c>
      <c r="L29" s="77">
        <f t="shared" si="4"/>
        <v>12266522</v>
      </c>
      <c r="M29" s="78">
        <f t="shared" si="4"/>
        <v>8444549</v>
      </c>
      <c r="N29" s="77">
        <f t="shared" si="4"/>
        <v>1398016</v>
      </c>
      <c r="O29" s="78">
        <f t="shared" si="4"/>
        <v>1026256</v>
      </c>
      <c r="P29" s="77">
        <f t="shared" si="4"/>
        <v>816536</v>
      </c>
      <c r="Q29" s="78">
        <f t="shared" si="4"/>
        <v>0</v>
      </c>
      <c r="R29" s="79">
        <f t="shared" si="4"/>
        <v>58820</v>
      </c>
      <c r="S29" s="78">
        <f t="shared" si="4"/>
        <v>0</v>
      </c>
      <c r="T29" s="77">
        <f t="shared" si="4"/>
        <v>0</v>
      </c>
      <c r="U29" s="78">
        <f t="shared" si="4"/>
        <v>0</v>
      </c>
      <c r="V29" s="79">
        <f t="shared" si="4"/>
        <v>1248</v>
      </c>
      <c r="W29" s="78">
        <f t="shared" si="4"/>
        <v>0</v>
      </c>
      <c r="X29" s="77">
        <f t="shared" si="4"/>
        <v>0</v>
      </c>
      <c r="Y29" s="78">
        <f t="shared" si="4"/>
        <v>0</v>
      </c>
      <c r="Z29" s="77">
        <f t="shared" si="4"/>
        <v>0</v>
      </c>
      <c r="AA29" s="79">
        <f t="shared" si="4"/>
        <v>22457677</v>
      </c>
      <c r="AB29" s="79">
        <f t="shared" si="4"/>
        <v>22227300</v>
      </c>
      <c r="AC29" s="80">
        <v>-1.03E-2</v>
      </c>
      <c r="AD29" s="7"/>
      <c r="AE29" s="22" t="s">
        <v>21</v>
      </c>
      <c r="AF29" s="101" t="s">
        <v>30</v>
      </c>
      <c r="AG29" s="7"/>
      <c r="AH29" s="141"/>
    </row>
    <row r="30" spans="1:34" ht="15" thickBot="1" x14ac:dyDescent="0.4">
      <c r="A30" s="144"/>
      <c r="B30" s="7"/>
      <c r="C30" s="20"/>
      <c r="D30" s="21"/>
      <c r="E30" s="35"/>
      <c r="F30" s="36"/>
      <c r="G30" s="37"/>
      <c r="H30" s="36"/>
      <c r="I30" s="37"/>
      <c r="J30" s="36"/>
      <c r="K30" s="37"/>
      <c r="L30" s="36"/>
      <c r="M30" s="37"/>
      <c r="N30" s="36"/>
      <c r="O30" s="37"/>
      <c r="P30" s="36"/>
      <c r="Q30" s="37"/>
      <c r="R30" s="38"/>
      <c r="S30" s="37"/>
      <c r="T30" s="36"/>
      <c r="U30" s="37"/>
      <c r="V30" s="38"/>
      <c r="W30" s="37"/>
      <c r="X30" s="36"/>
      <c r="Y30" s="37"/>
      <c r="Z30" s="36"/>
      <c r="AA30" s="38"/>
      <c r="AB30" s="38"/>
      <c r="AC30" s="58"/>
      <c r="AD30" s="7"/>
      <c r="AE30" s="20"/>
      <c r="AF30" s="104"/>
      <c r="AG30" s="7"/>
      <c r="AH30" s="141"/>
    </row>
    <row r="31" spans="1:34" x14ac:dyDescent="0.35">
      <c r="A31" s="144"/>
      <c r="B31" s="7"/>
      <c r="C31" s="42" t="s">
        <v>31</v>
      </c>
      <c r="D31" s="43">
        <v>40</v>
      </c>
      <c r="E31" s="31"/>
      <c r="F31" s="32"/>
      <c r="G31" s="33"/>
      <c r="H31" s="32"/>
      <c r="I31" s="33"/>
      <c r="J31" s="32"/>
      <c r="K31" s="33"/>
      <c r="L31" s="32"/>
      <c r="M31" s="33"/>
      <c r="N31" s="32"/>
      <c r="O31" s="33"/>
      <c r="P31" s="32"/>
      <c r="Q31" s="33"/>
      <c r="R31" s="34"/>
      <c r="S31" s="33"/>
      <c r="T31" s="32"/>
      <c r="U31" s="33"/>
      <c r="V31" s="34"/>
      <c r="W31" s="33"/>
      <c r="X31" s="32"/>
      <c r="Y31" s="33"/>
      <c r="Z31" s="32"/>
      <c r="AA31" s="34"/>
      <c r="AB31" s="34"/>
      <c r="AC31" s="19"/>
      <c r="AD31" s="7"/>
      <c r="AE31" s="105" t="s">
        <v>31</v>
      </c>
      <c r="AF31" s="106">
        <v>40</v>
      </c>
      <c r="AG31" s="7"/>
      <c r="AH31" s="141"/>
    </row>
    <row r="32" spans="1:34" x14ac:dyDescent="0.35">
      <c r="A32" s="144"/>
      <c r="B32" s="7"/>
      <c r="C32" s="10" t="s">
        <v>19</v>
      </c>
      <c r="D32" s="12"/>
      <c r="E32" s="23">
        <v>0</v>
      </c>
      <c r="F32" s="24">
        <v>0</v>
      </c>
      <c r="G32" s="25">
        <v>0</v>
      </c>
      <c r="H32" s="24">
        <v>0</v>
      </c>
      <c r="I32" s="25">
        <v>0</v>
      </c>
      <c r="J32" s="24">
        <v>0</v>
      </c>
      <c r="K32" s="25">
        <v>0</v>
      </c>
      <c r="L32" s="24">
        <v>0</v>
      </c>
      <c r="M32" s="25">
        <v>11356167</v>
      </c>
      <c r="N32" s="24">
        <v>11356167</v>
      </c>
      <c r="O32" s="25">
        <v>13750980</v>
      </c>
      <c r="P32" s="24">
        <v>13750980</v>
      </c>
      <c r="Q32" s="25">
        <v>15245581</v>
      </c>
      <c r="R32" s="26">
        <v>15245581</v>
      </c>
      <c r="S32" s="25">
        <v>17210570</v>
      </c>
      <c r="T32" s="24">
        <v>12995250</v>
      </c>
      <c r="U32" s="25">
        <v>15336419</v>
      </c>
      <c r="V32" s="26">
        <v>17513408</v>
      </c>
      <c r="W32" s="25">
        <v>15336419</v>
      </c>
      <c r="X32" s="24">
        <v>23835821</v>
      </c>
      <c r="Y32" s="25">
        <v>0</v>
      </c>
      <c r="Z32" s="24">
        <v>0</v>
      </c>
      <c r="AA32" s="26">
        <v>88236136</v>
      </c>
      <c r="AB32" s="26">
        <v>94697207</v>
      </c>
      <c r="AC32" s="57">
        <v>7.3200000000000001E-2</v>
      </c>
      <c r="AD32" s="7"/>
      <c r="AE32" s="15" t="s">
        <v>19</v>
      </c>
      <c r="AF32" s="99"/>
      <c r="AG32" s="7"/>
      <c r="AH32" s="141"/>
    </row>
    <row r="33" spans="1:34" x14ac:dyDescent="0.35">
      <c r="A33" s="144"/>
      <c r="B33" s="7"/>
      <c r="C33" s="10" t="s">
        <v>20</v>
      </c>
      <c r="D33" s="12"/>
      <c r="E33" s="23">
        <v>0</v>
      </c>
      <c r="F33" s="24">
        <v>0</v>
      </c>
      <c r="G33" s="25">
        <v>0</v>
      </c>
      <c r="H33" s="24">
        <v>0</v>
      </c>
      <c r="I33" s="25">
        <v>0</v>
      </c>
      <c r="J33" s="24">
        <v>0</v>
      </c>
      <c r="K33" s="25">
        <v>0</v>
      </c>
      <c r="L33" s="24">
        <v>0</v>
      </c>
      <c r="M33" s="25">
        <v>8257247</v>
      </c>
      <c r="N33" s="24">
        <v>8257247</v>
      </c>
      <c r="O33" s="25">
        <v>9945992</v>
      </c>
      <c r="P33" s="24">
        <v>9945992</v>
      </c>
      <c r="Q33" s="25">
        <v>11085301</v>
      </c>
      <c r="R33" s="26">
        <v>11085301</v>
      </c>
      <c r="S33" s="25">
        <v>12514076</v>
      </c>
      <c r="T33" s="24">
        <v>9449050</v>
      </c>
      <c r="U33" s="25">
        <v>11177632</v>
      </c>
      <c r="V33" s="26">
        <v>12734274</v>
      </c>
      <c r="W33" s="25">
        <v>11177633</v>
      </c>
      <c r="X33" s="24">
        <v>17331400</v>
      </c>
      <c r="Y33" s="25">
        <v>0</v>
      </c>
      <c r="Z33" s="24">
        <v>0</v>
      </c>
      <c r="AA33" s="26">
        <v>64157881</v>
      </c>
      <c r="AB33" s="26">
        <v>68803264</v>
      </c>
      <c r="AC33" s="57">
        <v>7.2400000000000006E-2</v>
      </c>
      <c r="AD33" s="7"/>
      <c r="AE33" s="15" t="s">
        <v>20</v>
      </c>
      <c r="AF33" s="99"/>
      <c r="AG33" s="7"/>
      <c r="AH33" s="141"/>
    </row>
    <row r="34" spans="1:34" ht="15" thickBot="1" x14ac:dyDescent="0.4">
      <c r="A34" s="144"/>
      <c r="B34" s="7"/>
      <c r="C34" s="7" t="s">
        <v>21</v>
      </c>
      <c r="D34" s="9" t="s">
        <v>32</v>
      </c>
      <c r="E34" s="76">
        <f>+E33+E32</f>
        <v>0</v>
      </c>
      <c r="F34" s="77">
        <f t="shared" ref="F34:AB34" si="5">+F33+F32</f>
        <v>0</v>
      </c>
      <c r="G34" s="78">
        <f t="shared" si="5"/>
        <v>0</v>
      </c>
      <c r="H34" s="77">
        <f t="shared" si="5"/>
        <v>0</v>
      </c>
      <c r="I34" s="78">
        <f t="shared" si="5"/>
        <v>0</v>
      </c>
      <c r="J34" s="77">
        <f t="shared" si="5"/>
        <v>0</v>
      </c>
      <c r="K34" s="78">
        <f t="shared" si="5"/>
        <v>0</v>
      </c>
      <c r="L34" s="77">
        <f t="shared" si="5"/>
        <v>0</v>
      </c>
      <c r="M34" s="78">
        <f t="shared" si="5"/>
        <v>19613414</v>
      </c>
      <c r="N34" s="77">
        <f t="shared" si="5"/>
        <v>19613414</v>
      </c>
      <c r="O34" s="78">
        <f t="shared" si="5"/>
        <v>23696972</v>
      </c>
      <c r="P34" s="77">
        <f t="shared" si="5"/>
        <v>23696972</v>
      </c>
      <c r="Q34" s="78">
        <f t="shared" si="5"/>
        <v>26330882</v>
      </c>
      <c r="R34" s="79">
        <f t="shared" si="5"/>
        <v>26330882</v>
      </c>
      <c r="S34" s="78">
        <f t="shared" si="5"/>
        <v>29724646</v>
      </c>
      <c r="T34" s="77">
        <f t="shared" si="5"/>
        <v>22444300</v>
      </c>
      <c r="U34" s="78">
        <f t="shared" si="5"/>
        <v>26514051</v>
      </c>
      <c r="V34" s="79">
        <f t="shared" si="5"/>
        <v>30247682</v>
      </c>
      <c r="W34" s="78">
        <f t="shared" si="5"/>
        <v>26514052</v>
      </c>
      <c r="X34" s="77">
        <f t="shared" si="5"/>
        <v>41167221</v>
      </c>
      <c r="Y34" s="78">
        <f t="shared" si="5"/>
        <v>0</v>
      </c>
      <c r="Z34" s="77">
        <f t="shared" si="5"/>
        <v>0</v>
      </c>
      <c r="AA34" s="79">
        <f t="shared" si="5"/>
        <v>152394017</v>
      </c>
      <c r="AB34" s="79">
        <f t="shared" si="5"/>
        <v>163500471</v>
      </c>
      <c r="AC34" s="80">
        <v>7.2900000000000006E-2</v>
      </c>
      <c r="AD34" s="7"/>
      <c r="AE34" s="22" t="s">
        <v>21</v>
      </c>
      <c r="AF34" s="101" t="s">
        <v>32</v>
      </c>
      <c r="AG34" s="7"/>
      <c r="AH34" s="141"/>
    </row>
    <row r="35" spans="1:34" ht="15" thickBot="1" x14ac:dyDescent="0.4">
      <c r="A35" s="144"/>
      <c r="B35" s="7"/>
      <c r="C35" s="20"/>
      <c r="D35" s="21"/>
      <c r="E35" s="35"/>
      <c r="F35" s="36"/>
      <c r="G35" s="37"/>
      <c r="H35" s="36"/>
      <c r="I35" s="37"/>
      <c r="J35" s="36"/>
      <c r="K35" s="37"/>
      <c r="L35" s="36"/>
      <c r="M35" s="37"/>
      <c r="N35" s="36"/>
      <c r="O35" s="37"/>
      <c r="P35" s="36"/>
      <c r="Q35" s="37"/>
      <c r="R35" s="38"/>
      <c r="S35" s="37"/>
      <c r="T35" s="36"/>
      <c r="U35" s="37"/>
      <c r="V35" s="38"/>
      <c r="W35" s="37"/>
      <c r="X35" s="36"/>
      <c r="Y35" s="37"/>
      <c r="Z35" s="36"/>
      <c r="AA35" s="38"/>
      <c r="AB35" s="38"/>
      <c r="AC35" s="58"/>
      <c r="AD35" s="7"/>
      <c r="AE35" s="20"/>
      <c r="AF35" s="104"/>
      <c r="AG35" s="7"/>
      <c r="AH35" s="141"/>
    </row>
    <row r="36" spans="1:34" x14ac:dyDescent="0.35">
      <c r="A36" s="144"/>
      <c r="B36" s="7"/>
      <c r="C36" s="42" t="s">
        <v>33</v>
      </c>
      <c r="D36" s="43">
        <v>40</v>
      </c>
      <c r="E36" s="31"/>
      <c r="F36" s="32"/>
      <c r="G36" s="33"/>
      <c r="H36" s="32"/>
      <c r="I36" s="33"/>
      <c r="J36" s="32"/>
      <c r="K36" s="33"/>
      <c r="L36" s="32"/>
      <c r="M36" s="33"/>
      <c r="N36" s="32"/>
      <c r="O36" s="33"/>
      <c r="P36" s="32"/>
      <c r="Q36" s="33"/>
      <c r="R36" s="34"/>
      <c r="S36" s="33"/>
      <c r="T36" s="32"/>
      <c r="U36" s="33"/>
      <c r="V36" s="34"/>
      <c r="W36" s="33"/>
      <c r="X36" s="32"/>
      <c r="Y36" s="33"/>
      <c r="Z36" s="32"/>
      <c r="AA36" s="34"/>
      <c r="AB36" s="34"/>
      <c r="AC36" s="19"/>
      <c r="AD36" s="7"/>
      <c r="AE36" s="105" t="s">
        <v>33</v>
      </c>
      <c r="AF36" s="106">
        <v>40</v>
      </c>
      <c r="AG36" s="7"/>
      <c r="AH36" s="141"/>
    </row>
    <row r="37" spans="1:34" x14ac:dyDescent="0.35">
      <c r="A37" s="144"/>
      <c r="B37" s="7"/>
      <c r="C37" s="10" t="s">
        <v>19</v>
      </c>
      <c r="D37" s="12"/>
      <c r="E37" s="23">
        <v>159047</v>
      </c>
      <c r="F37" s="24">
        <v>159047</v>
      </c>
      <c r="G37" s="25">
        <v>203641</v>
      </c>
      <c r="H37" s="24">
        <v>203641</v>
      </c>
      <c r="I37" s="25">
        <v>7605</v>
      </c>
      <c r="J37" s="24">
        <v>7605</v>
      </c>
      <c r="K37" s="25">
        <v>24842</v>
      </c>
      <c r="L37" s="24">
        <v>24842</v>
      </c>
      <c r="M37" s="25">
        <v>227967</v>
      </c>
      <c r="N37" s="24">
        <v>227967</v>
      </c>
      <c r="O37" s="25">
        <v>1484552</v>
      </c>
      <c r="P37" s="24">
        <v>1484552</v>
      </c>
      <c r="Q37" s="25">
        <v>403935</v>
      </c>
      <c r="R37" s="26">
        <v>403935</v>
      </c>
      <c r="S37" s="25">
        <v>909000</v>
      </c>
      <c r="T37" s="24">
        <v>271203</v>
      </c>
      <c r="U37" s="25">
        <v>757933</v>
      </c>
      <c r="V37" s="26">
        <v>4229546</v>
      </c>
      <c r="W37" s="25">
        <v>619587</v>
      </c>
      <c r="X37" s="24">
        <v>3826224</v>
      </c>
      <c r="Y37" s="25">
        <v>0</v>
      </c>
      <c r="Z37" s="24">
        <v>17370</v>
      </c>
      <c r="AA37" s="26">
        <v>4798109</v>
      </c>
      <c r="AB37" s="26">
        <v>10855932</v>
      </c>
      <c r="AC37" s="57">
        <v>1.2625</v>
      </c>
      <c r="AD37" s="7"/>
      <c r="AE37" s="15" t="s">
        <v>19</v>
      </c>
      <c r="AF37" s="99"/>
      <c r="AG37" s="7"/>
      <c r="AH37" s="141"/>
    </row>
    <row r="38" spans="1:34" x14ac:dyDescent="0.35">
      <c r="A38" s="144"/>
      <c r="B38" s="7"/>
      <c r="C38" s="10" t="s">
        <v>20</v>
      </c>
      <c r="D38" s="12"/>
      <c r="E38" s="23">
        <v>115595</v>
      </c>
      <c r="F38" s="24">
        <v>115595</v>
      </c>
      <c r="G38" s="25">
        <v>148006</v>
      </c>
      <c r="H38" s="24">
        <v>148006</v>
      </c>
      <c r="I38" s="25">
        <v>5527</v>
      </c>
      <c r="J38" s="24">
        <v>5527</v>
      </c>
      <c r="K38" s="25">
        <v>18055</v>
      </c>
      <c r="L38" s="24">
        <v>18055</v>
      </c>
      <c r="M38" s="25">
        <v>165759</v>
      </c>
      <c r="N38" s="24">
        <v>165759</v>
      </c>
      <c r="O38" s="25">
        <v>1079441</v>
      </c>
      <c r="P38" s="24">
        <v>1079441</v>
      </c>
      <c r="Q38" s="25">
        <v>293707</v>
      </c>
      <c r="R38" s="26">
        <v>293707</v>
      </c>
      <c r="S38" s="25">
        <v>660948</v>
      </c>
      <c r="T38" s="24">
        <v>197196</v>
      </c>
      <c r="U38" s="25">
        <v>551174</v>
      </c>
      <c r="V38" s="26">
        <v>3075369</v>
      </c>
      <c r="W38" s="25">
        <v>450568</v>
      </c>
      <c r="X38" s="24">
        <v>2782108</v>
      </c>
      <c r="Y38" s="25">
        <v>0</v>
      </c>
      <c r="Z38" s="24">
        <v>12630</v>
      </c>
      <c r="AA38" s="26">
        <v>3488780</v>
      </c>
      <c r="AB38" s="26">
        <v>7893393</v>
      </c>
      <c r="AC38" s="57">
        <v>1.2625</v>
      </c>
      <c r="AD38" s="7"/>
      <c r="AE38" s="15" t="s">
        <v>20</v>
      </c>
      <c r="AF38" s="99"/>
      <c r="AG38" s="7"/>
      <c r="AH38" s="141"/>
    </row>
    <row r="39" spans="1:34" ht="15" thickBot="1" x14ac:dyDescent="0.4">
      <c r="A39" s="144"/>
      <c r="B39" s="7"/>
      <c r="C39" s="7" t="s">
        <v>21</v>
      </c>
      <c r="D39" s="9" t="s">
        <v>34</v>
      </c>
      <c r="E39" s="76">
        <f>+E38+E37</f>
        <v>274642</v>
      </c>
      <c r="F39" s="77">
        <f t="shared" ref="F39:AB39" si="6">+F38+F37</f>
        <v>274642</v>
      </c>
      <c r="G39" s="78">
        <f t="shared" si="6"/>
        <v>351647</v>
      </c>
      <c r="H39" s="77">
        <f t="shared" si="6"/>
        <v>351647</v>
      </c>
      <c r="I39" s="78">
        <f t="shared" si="6"/>
        <v>13132</v>
      </c>
      <c r="J39" s="77">
        <f t="shared" si="6"/>
        <v>13132</v>
      </c>
      <c r="K39" s="78">
        <f t="shared" si="6"/>
        <v>42897</v>
      </c>
      <c r="L39" s="77">
        <f t="shared" si="6"/>
        <v>42897</v>
      </c>
      <c r="M39" s="78">
        <f t="shared" si="6"/>
        <v>393726</v>
      </c>
      <c r="N39" s="77">
        <f t="shared" si="6"/>
        <v>393726</v>
      </c>
      <c r="O39" s="78">
        <f t="shared" si="6"/>
        <v>2563993</v>
      </c>
      <c r="P39" s="77">
        <f t="shared" si="6"/>
        <v>2563993</v>
      </c>
      <c r="Q39" s="78">
        <f t="shared" si="6"/>
        <v>697642</v>
      </c>
      <c r="R39" s="79">
        <f t="shared" si="6"/>
        <v>697642</v>
      </c>
      <c r="S39" s="78">
        <f t="shared" si="6"/>
        <v>1569948</v>
      </c>
      <c r="T39" s="77">
        <f t="shared" si="6"/>
        <v>468399</v>
      </c>
      <c r="U39" s="78">
        <f t="shared" si="6"/>
        <v>1309107</v>
      </c>
      <c r="V39" s="79">
        <f t="shared" si="6"/>
        <v>7304915</v>
      </c>
      <c r="W39" s="78">
        <f t="shared" si="6"/>
        <v>1070155</v>
      </c>
      <c r="X39" s="77">
        <f t="shared" si="6"/>
        <v>6608332</v>
      </c>
      <c r="Y39" s="78">
        <f t="shared" si="6"/>
        <v>0</v>
      </c>
      <c r="Z39" s="77">
        <f t="shared" si="6"/>
        <v>30000</v>
      </c>
      <c r="AA39" s="79">
        <f t="shared" si="6"/>
        <v>8286889</v>
      </c>
      <c r="AB39" s="79">
        <f t="shared" si="6"/>
        <v>18749325</v>
      </c>
      <c r="AC39" s="80">
        <v>1.2625</v>
      </c>
      <c r="AD39" s="7"/>
      <c r="AE39" s="22" t="s">
        <v>21</v>
      </c>
      <c r="AF39" s="101" t="s">
        <v>34</v>
      </c>
      <c r="AG39" s="7"/>
      <c r="AH39" s="141"/>
    </row>
    <row r="40" spans="1:34" ht="15" thickBot="1" x14ac:dyDescent="0.4">
      <c r="A40" s="144"/>
      <c r="B40" s="7"/>
      <c r="C40" s="20"/>
      <c r="D40" s="21"/>
      <c r="E40" s="35"/>
      <c r="F40" s="36"/>
      <c r="G40" s="37"/>
      <c r="H40" s="36"/>
      <c r="I40" s="37"/>
      <c r="J40" s="36"/>
      <c r="K40" s="37"/>
      <c r="L40" s="36"/>
      <c r="M40" s="37"/>
      <c r="N40" s="36"/>
      <c r="O40" s="37"/>
      <c r="P40" s="36"/>
      <c r="Q40" s="37"/>
      <c r="R40" s="38"/>
      <c r="S40" s="37"/>
      <c r="T40" s="36"/>
      <c r="U40" s="37"/>
      <c r="V40" s="38"/>
      <c r="W40" s="37"/>
      <c r="X40" s="36"/>
      <c r="Y40" s="37"/>
      <c r="Z40" s="36"/>
      <c r="AA40" s="38"/>
      <c r="AB40" s="38"/>
      <c r="AC40" s="58"/>
      <c r="AD40" s="7"/>
      <c r="AE40" s="20"/>
      <c r="AF40" s="104"/>
      <c r="AG40" s="7"/>
      <c r="AH40" s="141"/>
    </row>
    <row r="41" spans="1:34" x14ac:dyDescent="0.35">
      <c r="A41" s="144"/>
      <c r="B41" s="7"/>
      <c r="C41" s="42" t="s">
        <v>35</v>
      </c>
      <c r="D41" s="43">
        <v>40</v>
      </c>
      <c r="E41" s="31"/>
      <c r="F41" s="32"/>
      <c r="G41" s="33"/>
      <c r="H41" s="32"/>
      <c r="I41" s="33"/>
      <c r="J41" s="32"/>
      <c r="K41" s="33"/>
      <c r="L41" s="32"/>
      <c r="M41" s="33"/>
      <c r="N41" s="32"/>
      <c r="O41" s="33"/>
      <c r="P41" s="32"/>
      <c r="Q41" s="33"/>
      <c r="R41" s="34"/>
      <c r="S41" s="33"/>
      <c r="T41" s="32"/>
      <c r="U41" s="33"/>
      <c r="V41" s="34"/>
      <c r="W41" s="33"/>
      <c r="X41" s="32"/>
      <c r="Y41" s="33"/>
      <c r="Z41" s="32"/>
      <c r="AA41" s="34"/>
      <c r="AB41" s="34"/>
      <c r="AC41" s="19"/>
      <c r="AD41" s="7"/>
      <c r="AE41" s="105" t="s">
        <v>35</v>
      </c>
      <c r="AF41" s="106">
        <v>40</v>
      </c>
      <c r="AG41" s="7"/>
      <c r="AH41" s="141"/>
    </row>
    <row r="42" spans="1:34" x14ac:dyDescent="0.35">
      <c r="A42" s="144"/>
      <c r="B42" s="7"/>
      <c r="C42" s="10" t="s">
        <v>19</v>
      </c>
      <c r="D42" s="12"/>
      <c r="E42" s="23">
        <v>0</v>
      </c>
      <c r="F42" s="24">
        <v>0</v>
      </c>
      <c r="G42" s="25">
        <v>0</v>
      </c>
      <c r="H42" s="24">
        <v>0</v>
      </c>
      <c r="I42" s="25">
        <v>0</v>
      </c>
      <c r="J42" s="24">
        <v>0</v>
      </c>
      <c r="K42" s="25">
        <v>0</v>
      </c>
      <c r="L42" s="24">
        <v>0</v>
      </c>
      <c r="M42" s="25">
        <v>0</v>
      </c>
      <c r="N42" s="24">
        <v>0</v>
      </c>
      <c r="O42" s="25">
        <v>0</v>
      </c>
      <c r="P42" s="24">
        <v>0</v>
      </c>
      <c r="Q42" s="25">
        <v>0</v>
      </c>
      <c r="R42" s="26">
        <v>0</v>
      </c>
      <c r="S42" s="25">
        <v>0</v>
      </c>
      <c r="T42" s="24">
        <v>0</v>
      </c>
      <c r="U42" s="25">
        <v>0</v>
      </c>
      <c r="V42" s="26">
        <v>0</v>
      </c>
      <c r="W42" s="25">
        <v>0</v>
      </c>
      <c r="X42" s="24">
        <v>0</v>
      </c>
      <c r="Y42" s="25">
        <v>0</v>
      </c>
      <c r="Z42" s="24">
        <v>0</v>
      </c>
      <c r="AA42" s="26">
        <v>0</v>
      </c>
      <c r="AB42" s="26">
        <v>0</v>
      </c>
      <c r="AC42" s="12">
        <v>0</v>
      </c>
      <c r="AD42" s="7"/>
      <c r="AE42" s="15" t="s">
        <v>19</v>
      </c>
      <c r="AF42" s="99"/>
      <c r="AG42" s="7"/>
      <c r="AH42" s="141"/>
    </row>
    <row r="43" spans="1:34" x14ac:dyDescent="0.35">
      <c r="A43" s="144"/>
      <c r="B43" s="7"/>
      <c r="C43" s="10" t="s">
        <v>20</v>
      </c>
      <c r="D43" s="12"/>
      <c r="E43" s="23">
        <v>0</v>
      </c>
      <c r="F43" s="24">
        <v>0</v>
      </c>
      <c r="G43" s="25">
        <v>0</v>
      </c>
      <c r="H43" s="24">
        <v>0</v>
      </c>
      <c r="I43" s="25">
        <v>1960853</v>
      </c>
      <c r="J43" s="24">
        <v>1960853</v>
      </c>
      <c r="K43" s="25">
        <v>743570</v>
      </c>
      <c r="L43" s="24">
        <v>743570</v>
      </c>
      <c r="M43" s="25">
        <v>3485575</v>
      </c>
      <c r="N43" s="24">
        <v>3485575</v>
      </c>
      <c r="O43" s="25">
        <v>7047758</v>
      </c>
      <c r="P43" s="24">
        <v>7047758</v>
      </c>
      <c r="Q43" s="25">
        <v>0</v>
      </c>
      <c r="R43" s="26">
        <v>0</v>
      </c>
      <c r="S43" s="25">
        <v>1646228</v>
      </c>
      <c r="T43" s="24">
        <v>5934356</v>
      </c>
      <c r="U43" s="25">
        <v>6063609</v>
      </c>
      <c r="V43" s="26">
        <v>0</v>
      </c>
      <c r="W43" s="25">
        <v>6063609</v>
      </c>
      <c r="X43" s="24">
        <v>2255821.34</v>
      </c>
      <c r="Y43" s="25">
        <v>0</v>
      </c>
      <c r="Z43" s="24">
        <v>396660</v>
      </c>
      <c r="AA43" s="26">
        <v>27011202</v>
      </c>
      <c r="AB43" s="26">
        <v>21824593.34</v>
      </c>
      <c r="AC43" s="57">
        <v>-0.192</v>
      </c>
      <c r="AD43" s="7"/>
      <c r="AE43" s="15" t="s">
        <v>20</v>
      </c>
      <c r="AF43" s="99"/>
      <c r="AG43" s="7"/>
      <c r="AH43" s="141"/>
    </row>
    <row r="44" spans="1:34" ht="15" thickBot="1" x14ac:dyDescent="0.4">
      <c r="A44" s="144"/>
      <c r="B44" s="7"/>
      <c r="C44" s="7" t="s">
        <v>21</v>
      </c>
      <c r="D44" s="9" t="s">
        <v>36</v>
      </c>
      <c r="E44" s="76">
        <f>+E43+E42</f>
        <v>0</v>
      </c>
      <c r="F44" s="77">
        <f t="shared" ref="F44:AB44" si="7">+F43+F42</f>
        <v>0</v>
      </c>
      <c r="G44" s="78">
        <f t="shared" si="7"/>
        <v>0</v>
      </c>
      <c r="H44" s="77">
        <f t="shared" si="7"/>
        <v>0</v>
      </c>
      <c r="I44" s="78">
        <f t="shared" si="7"/>
        <v>1960853</v>
      </c>
      <c r="J44" s="77">
        <f t="shared" si="7"/>
        <v>1960853</v>
      </c>
      <c r="K44" s="78">
        <f t="shared" si="7"/>
        <v>743570</v>
      </c>
      <c r="L44" s="77">
        <f t="shared" si="7"/>
        <v>743570</v>
      </c>
      <c r="M44" s="78">
        <f t="shared" si="7"/>
        <v>3485575</v>
      </c>
      <c r="N44" s="77">
        <f t="shared" si="7"/>
        <v>3485575</v>
      </c>
      <c r="O44" s="78">
        <f t="shared" si="7"/>
        <v>7047758</v>
      </c>
      <c r="P44" s="77">
        <f t="shared" si="7"/>
        <v>7047758</v>
      </c>
      <c r="Q44" s="78">
        <f t="shared" si="7"/>
        <v>0</v>
      </c>
      <c r="R44" s="79">
        <f t="shared" si="7"/>
        <v>0</v>
      </c>
      <c r="S44" s="78">
        <f t="shared" si="7"/>
        <v>1646228</v>
      </c>
      <c r="T44" s="77">
        <f t="shared" si="7"/>
        <v>5934356</v>
      </c>
      <c r="U44" s="78">
        <f t="shared" si="7"/>
        <v>6063609</v>
      </c>
      <c r="V44" s="79">
        <f t="shared" si="7"/>
        <v>0</v>
      </c>
      <c r="W44" s="78">
        <f t="shared" si="7"/>
        <v>6063609</v>
      </c>
      <c r="X44" s="77">
        <f t="shared" si="7"/>
        <v>2255821.34</v>
      </c>
      <c r="Y44" s="78">
        <f t="shared" si="7"/>
        <v>0</v>
      </c>
      <c r="Z44" s="77">
        <f t="shared" si="7"/>
        <v>396660</v>
      </c>
      <c r="AA44" s="79">
        <f t="shared" si="7"/>
        <v>27011202</v>
      </c>
      <c r="AB44" s="79">
        <f t="shared" si="7"/>
        <v>21824593.34</v>
      </c>
      <c r="AC44" s="80">
        <v>-0.192</v>
      </c>
      <c r="AD44" s="7"/>
      <c r="AE44" s="22" t="s">
        <v>21</v>
      </c>
      <c r="AF44" s="101" t="s">
        <v>36</v>
      </c>
      <c r="AG44" s="7"/>
      <c r="AH44" s="141"/>
    </row>
    <row r="45" spans="1:34" ht="15" thickBot="1" x14ac:dyDescent="0.4">
      <c r="A45" s="144"/>
      <c r="B45" s="7"/>
      <c r="C45" s="20"/>
      <c r="D45" s="41"/>
      <c r="E45" s="35"/>
      <c r="F45" s="36"/>
      <c r="G45" s="37"/>
      <c r="H45" s="36"/>
      <c r="I45" s="37"/>
      <c r="J45" s="36"/>
      <c r="K45" s="37"/>
      <c r="L45" s="36"/>
      <c r="M45" s="37"/>
      <c r="N45" s="36"/>
      <c r="O45" s="37"/>
      <c r="P45" s="36"/>
      <c r="Q45" s="37"/>
      <c r="R45" s="38"/>
      <c r="S45" s="37"/>
      <c r="T45" s="36"/>
      <c r="U45" s="37"/>
      <c r="V45" s="38"/>
      <c r="W45" s="37"/>
      <c r="X45" s="36"/>
      <c r="Y45" s="37"/>
      <c r="Z45" s="36"/>
      <c r="AA45" s="38"/>
      <c r="AB45" s="38"/>
      <c r="AC45" s="58"/>
      <c r="AD45" s="7"/>
      <c r="AE45" s="20"/>
      <c r="AF45" s="107"/>
      <c r="AG45" s="7"/>
      <c r="AH45" s="141"/>
    </row>
    <row r="46" spans="1:34" x14ac:dyDescent="0.35">
      <c r="A46" s="144"/>
      <c r="B46" s="7"/>
      <c r="C46" s="42" t="s">
        <v>37</v>
      </c>
      <c r="D46" s="43">
        <v>40</v>
      </c>
      <c r="E46" s="31"/>
      <c r="F46" s="32"/>
      <c r="G46" s="33"/>
      <c r="H46" s="32"/>
      <c r="I46" s="33"/>
      <c r="J46" s="32"/>
      <c r="K46" s="33"/>
      <c r="L46" s="32"/>
      <c r="M46" s="33"/>
      <c r="N46" s="32"/>
      <c r="O46" s="33"/>
      <c r="P46" s="32"/>
      <c r="Q46" s="33"/>
      <c r="R46" s="34"/>
      <c r="S46" s="33"/>
      <c r="T46" s="32"/>
      <c r="U46" s="33"/>
      <c r="V46" s="34"/>
      <c r="W46" s="33"/>
      <c r="X46" s="32"/>
      <c r="Y46" s="33"/>
      <c r="Z46" s="32"/>
      <c r="AA46" s="34"/>
      <c r="AB46" s="34"/>
      <c r="AC46" s="19"/>
      <c r="AD46" s="7"/>
      <c r="AE46" s="105" t="s">
        <v>37</v>
      </c>
      <c r="AF46" s="106">
        <v>40</v>
      </c>
      <c r="AG46" s="7"/>
      <c r="AH46" s="141"/>
    </row>
    <row r="47" spans="1:34" x14ac:dyDescent="0.35">
      <c r="A47" s="144"/>
      <c r="B47" s="7"/>
      <c r="C47" s="10" t="s">
        <v>19</v>
      </c>
      <c r="D47" s="12"/>
      <c r="E47" s="23">
        <v>0</v>
      </c>
      <c r="F47" s="24">
        <v>0</v>
      </c>
      <c r="G47" s="25">
        <v>0</v>
      </c>
      <c r="H47" s="24">
        <v>0</v>
      </c>
      <c r="I47" s="25">
        <v>0</v>
      </c>
      <c r="J47" s="24">
        <v>0</v>
      </c>
      <c r="K47" s="25">
        <v>0</v>
      </c>
      <c r="L47" s="24">
        <v>0</v>
      </c>
      <c r="M47" s="25">
        <v>0</v>
      </c>
      <c r="N47" s="24">
        <v>0</v>
      </c>
      <c r="O47" s="25">
        <v>0</v>
      </c>
      <c r="P47" s="24">
        <v>0</v>
      </c>
      <c r="Q47" s="25">
        <v>0</v>
      </c>
      <c r="R47" s="26">
        <v>0</v>
      </c>
      <c r="S47" s="25">
        <v>953743</v>
      </c>
      <c r="T47" s="24">
        <v>953743</v>
      </c>
      <c r="U47" s="25">
        <v>1937936</v>
      </c>
      <c r="V47" s="26">
        <v>345</v>
      </c>
      <c r="W47" s="25">
        <v>4247240</v>
      </c>
      <c r="X47" s="24">
        <v>930375</v>
      </c>
      <c r="Y47" s="25">
        <v>0</v>
      </c>
      <c r="Z47" s="24">
        <v>0</v>
      </c>
      <c r="AA47" s="26">
        <v>7138919</v>
      </c>
      <c r="AB47" s="26">
        <v>1884463</v>
      </c>
      <c r="AC47" s="57">
        <v>-0.73599999999999999</v>
      </c>
      <c r="AD47" s="7"/>
      <c r="AE47" s="15" t="s">
        <v>19</v>
      </c>
      <c r="AF47" s="99"/>
      <c r="AG47" s="7"/>
      <c r="AH47" s="141"/>
    </row>
    <row r="48" spans="1:34" x14ac:dyDescent="0.35">
      <c r="A48" s="144"/>
      <c r="B48" s="7"/>
      <c r="C48" s="10" t="s">
        <v>20</v>
      </c>
      <c r="D48" s="12"/>
      <c r="E48" s="23">
        <v>0</v>
      </c>
      <c r="F48" s="24">
        <v>0</v>
      </c>
      <c r="G48" s="25">
        <v>0</v>
      </c>
      <c r="H48" s="24">
        <v>0</v>
      </c>
      <c r="I48" s="25">
        <v>0</v>
      </c>
      <c r="J48" s="24">
        <v>0</v>
      </c>
      <c r="K48" s="25">
        <v>0</v>
      </c>
      <c r="L48" s="24">
        <v>0</v>
      </c>
      <c r="M48" s="25">
        <v>0</v>
      </c>
      <c r="N48" s="24">
        <v>0</v>
      </c>
      <c r="O48" s="25">
        <v>0</v>
      </c>
      <c r="P48" s="24">
        <v>0</v>
      </c>
      <c r="Q48" s="25">
        <v>0</v>
      </c>
      <c r="R48" s="26">
        <v>0</v>
      </c>
      <c r="S48" s="25">
        <v>0</v>
      </c>
      <c r="T48" s="24">
        <v>0</v>
      </c>
      <c r="U48" s="25">
        <v>0</v>
      </c>
      <c r="V48" s="26">
        <v>0</v>
      </c>
      <c r="W48" s="25">
        <v>0</v>
      </c>
      <c r="X48" s="24">
        <v>0</v>
      </c>
      <c r="Y48" s="25">
        <v>0</v>
      </c>
      <c r="Z48" s="24">
        <v>0</v>
      </c>
      <c r="AA48" s="26">
        <v>0</v>
      </c>
      <c r="AB48" s="26">
        <v>0</v>
      </c>
      <c r="AC48" s="12">
        <v>0</v>
      </c>
      <c r="AD48" s="7"/>
      <c r="AE48" s="15" t="s">
        <v>20</v>
      </c>
      <c r="AF48" s="99"/>
      <c r="AG48" s="7"/>
      <c r="AH48" s="141"/>
    </row>
    <row r="49" spans="1:34" ht="15" thickBot="1" x14ac:dyDescent="0.4">
      <c r="A49" s="144"/>
      <c r="B49" s="7"/>
      <c r="C49" s="7" t="s">
        <v>21</v>
      </c>
      <c r="D49" s="9" t="s">
        <v>38</v>
      </c>
      <c r="E49" s="76">
        <f>+E48+E47</f>
        <v>0</v>
      </c>
      <c r="F49" s="77">
        <f t="shared" ref="F49:AB49" si="8">+F48+F47</f>
        <v>0</v>
      </c>
      <c r="G49" s="78">
        <f t="shared" si="8"/>
        <v>0</v>
      </c>
      <c r="H49" s="77">
        <f t="shared" si="8"/>
        <v>0</v>
      </c>
      <c r="I49" s="78">
        <f t="shared" si="8"/>
        <v>0</v>
      </c>
      <c r="J49" s="77">
        <f t="shared" si="8"/>
        <v>0</v>
      </c>
      <c r="K49" s="78">
        <f t="shared" si="8"/>
        <v>0</v>
      </c>
      <c r="L49" s="77">
        <f t="shared" si="8"/>
        <v>0</v>
      </c>
      <c r="M49" s="78">
        <f t="shared" si="8"/>
        <v>0</v>
      </c>
      <c r="N49" s="77">
        <f t="shared" si="8"/>
        <v>0</v>
      </c>
      <c r="O49" s="78">
        <f t="shared" si="8"/>
        <v>0</v>
      </c>
      <c r="P49" s="77">
        <f t="shared" si="8"/>
        <v>0</v>
      </c>
      <c r="Q49" s="78">
        <f t="shared" si="8"/>
        <v>0</v>
      </c>
      <c r="R49" s="79">
        <f t="shared" si="8"/>
        <v>0</v>
      </c>
      <c r="S49" s="78">
        <f t="shared" si="8"/>
        <v>953743</v>
      </c>
      <c r="T49" s="77">
        <f t="shared" si="8"/>
        <v>953743</v>
      </c>
      <c r="U49" s="78">
        <f t="shared" si="8"/>
        <v>1937936</v>
      </c>
      <c r="V49" s="79">
        <f t="shared" si="8"/>
        <v>345</v>
      </c>
      <c r="W49" s="78">
        <f t="shared" si="8"/>
        <v>4247240</v>
      </c>
      <c r="X49" s="77">
        <f t="shared" si="8"/>
        <v>930375</v>
      </c>
      <c r="Y49" s="78">
        <f t="shared" si="8"/>
        <v>0</v>
      </c>
      <c r="Z49" s="77">
        <f t="shared" si="8"/>
        <v>0</v>
      </c>
      <c r="AA49" s="79">
        <f t="shared" si="8"/>
        <v>7138919</v>
      </c>
      <c r="AB49" s="79">
        <f t="shared" si="8"/>
        <v>1884463</v>
      </c>
      <c r="AC49" s="80">
        <v>-0.73599999999999999</v>
      </c>
      <c r="AD49" s="7"/>
      <c r="AE49" s="22" t="s">
        <v>21</v>
      </c>
      <c r="AF49" s="101" t="s">
        <v>38</v>
      </c>
      <c r="AG49" s="7"/>
      <c r="AH49" s="141"/>
    </row>
    <row r="50" spans="1:34" ht="15" thickBot="1" x14ac:dyDescent="0.4">
      <c r="A50" s="144"/>
      <c r="B50" s="7"/>
      <c r="C50" s="20"/>
      <c r="D50" s="21"/>
      <c r="E50" s="35"/>
      <c r="F50" s="36"/>
      <c r="G50" s="37"/>
      <c r="H50" s="36"/>
      <c r="I50" s="37"/>
      <c r="J50" s="36"/>
      <c r="K50" s="37"/>
      <c r="L50" s="36"/>
      <c r="M50" s="37"/>
      <c r="N50" s="36"/>
      <c r="O50" s="37"/>
      <c r="P50" s="36"/>
      <c r="Q50" s="37"/>
      <c r="R50" s="38"/>
      <c r="S50" s="37"/>
      <c r="T50" s="36"/>
      <c r="U50" s="37"/>
      <c r="V50" s="38"/>
      <c r="W50" s="37"/>
      <c r="X50" s="36"/>
      <c r="Y50" s="37"/>
      <c r="Z50" s="36"/>
      <c r="AA50" s="38"/>
      <c r="AB50" s="38"/>
      <c r="AC50" s="58"/>
      <c r="AD50" s="7"/>
      <c r="AE50" s="20"/>
      <c r="AF50" s="104"/>
      <c r="AG50" s="7"/>
      <c r="AH50" s="141"/>
    </row>
    <row r="51" spans="1:34" x14ac:dyDescent="0.35">
      <c r="A51" s="144"/>
      <c r="B51" s="7"/>
      <c r="C51" s="42" t="s">
        <v>39</v>
      </c>
      <c r="D51" s="43">
        <v>40</v>
      </c>
      <c r="E51" s="31"/>
      <c r="F51" s="32"/>
      <c r="G51" s="33"/>
      <c r="H51" s="32"/>
      <c r="I51" s="33"/>
      <c r="J51" s="32"/>
      <c r="K51" s="33"/>
      <c r="L51" s="32"/>
      <c r="M51" s="33"/>
      <c r="N51" s="32"/>
      <c r="O51" s="33"/>
      <c r="P51" s="32"/>
      <c r="Q51" s="33"/>
      <c r="R51" s="34"/>
      <c r="S51" s="33"/>
      <c r="T51" s="32"/>
      <c r="U51" s="33"/>
      <c r="V51" s="34"/>
      <c r="W51" s="33"/>
      <c r="X51" s="32"/>
      <c r="Y51" s="33"/>
      <c r="Z51" s="32"/>
      <c r="AA51" s="34"/>
      <c r="AB51" s="34"/>
      <c r="AC51" s="19"/>
      <c r="AD51" s="7"/>
      <c r="AE51" s="105" t="s">
        <v>39</v>
      </c>
      <c r="AF51" s="106">
        <v>40</v>
      </c>
      <c r="AG51" s="7"/>
      <c r="AH51" s="141"/>
    </row>
    <row r="52" spans="1:34" x14ac:dyDescent="0.35">
      <c r="A52" s="144"/>
      <c r="B52" s="7"/>
      <c r="C52" s="10" t="s">
        <v>19</v>
      </c>
      <c r="D52" s="12"/>
      <c r="E52" s="23">
        <v>0</v>
      </c>
      <c r="F52" s="24">
        <v>0</v>
      </c>
      <c r="G52" s="25">
        <v>0</v>
      </c>
      <c r="H52" s="24">
        <v>0</v>
      </c>
      <c r="I52" s="25">
        <v>0</v>
      </c>
      <c r="J52" s="24">
        <v>0</v>
      </c>
      <c r="K52" s="25">
        <v>0</v>
      </c>
      <c r="L52" s="24">
        <v>0</v>
      </c>
      <c r="M52" s="25">
        <v>17112</v>
      </c>
      <c r="N52" s="24">
        <v>17112</v>
      </c>
      <c r="O52" s="25">
        <v>0</v>
      </c>
      <c r="P52" s="24">
        <v>0</v>
      </c>
      <c r="Q52" s="25">
        <v>66432</v>
      </c>
      <c r="R52" s="26">
        <v>66432</v>
      </c>
      <c r="S52" s="25">
        <v>951798</v>
      </c>
      <c r="T52" s="24">
        <v>1820297.82</v>
      </c>
      <c r="U52" s="25">
        <v>10889630</v>
      </c>
      <c r="V52" s="26">
        <v>2086121</v>
      </c>
      <c r="W52" s="25">
        <v>36020562</v>
      </c>
      <c r="X52" s="24">
        <v>11580000</v>
      </c>
      <c r="Y52" s="25">
        <v>0</v>
      </c>
      <c r="Z52" s="24">
        <v>32375570.510000002</v>
      </c>
      <c r="AA52" s="26">
        <v>47945534</v>
      </c>
      <c r="AB52" s="26">
        <v>47945533.329999998</v>
      </c>
      <c r="AC52" s="57">
        <v>0</v>
      </c>
      <c r="AD52" s="7"/>
      <c r="AE52" s="15" t="s">
        <v>19</v>
      </c>
      <c r="AF52" s="99"/>
      <c r="AG52" s="7"/>
      <c r="AH52" s="141"/>
    </row>
    <row r="53" spans="1:34" x14ac:dyDescent="0.35">
      <c r="A53" s="144"/>
      <c r="B53" s="7"/>
      <c r="C53" s="10" t="s">
        <v>20</v>
      </c>
      <c r="D53" s="12"/>
      <c r="E53" s="23">
        <v>0</v>
      </c>
      <c r="F53" s="24">
        <v>0</v>
      </c>
      <c r="G53" s="25">
        <v>0</v>
      </c>
      <c r="H53" s="24">
        <v>0</v>
      </c>
      <c r="I53" s="25">
        <v>0</v>
      </c>
      <c r="J53" s="24">
        <v>0</v>
      </c>
      <c r="K53" s="25">
        <v>0</v>
      </c>
      <c r="L53" s="24">
        <v>0</v>
      </c>
      <c r="M53" s="25">
        <v>12443</v>
      </c>
      <c r="N53" s="24">
        <v>12443</v>
      </c>
      <c r="O53" s="25">
        <v>0</v>
      </c>
      <c r="P53" s="24">
        <v>0</v>
      </c>
      <c r="Q53" s="25">
        <v>48304</v>
      </c>
      <c r="R53" s="26">
        <v>48304</v>
      </c>
      <c r="S53" s="25">
        <v>692067</v>
      </c>
      <c r="T53" s="24">
        <v>1323567.1499999999</v>
      </c>
      <c r="U53" s="25">
        <v>7918021</v>
      </c>
      <c r="V53" s="26">
        <v>1516851</v>
      </c>
      <c r="W53" s="25">
        <v>26191116</v>
      </c>
      <c r="X53" s="24">
        <v>8420000</v>
      </c>
      <c r="Y53" s="25">
        <v>0</v>
      </c>
      <c r="Z53" s="24">
        <v>23540786.149999999</v>
      </c>
      <c r="AA53" s="26">
        <v>34861951</v>
      </c>
      <c r="AB53" s="26">
        <v>34861951.299999997</v>
      </c>
      <c r="AC53" s="57">
        <v>0</v>
      </c>
      <c r="AD53" s="7"/>
      <c r="AE53" s="15" t="s">
        <v>20</v>
      </c>
      <c r="AF53" s="99"/>
      <c r="AG53" s="7"/>
      <c r="AH53" s="141"/>
    </row>
    <row r="54" spans="1:34" ht="15" thickBot="1" x14ac:dyDescent="0.4">
      <c r="A54" s="144"/>
      <c r="B54" s="7"/>
      <c r="C54" s="7" t="s">
        <v>21</v>
      </c>
      <c r="D54" s="9" t="s">
        <v>40</v>
      </c>
      <c r="E54" s="76">
        <f>+E53+E52</f>
        <v>0</v>
      </c>
      <c r="F54" s="77">
        <f t="shared" ref="F54:AB54" si="9">+F53+F52</f>
        <v>0</v>
      </c>
      <c r="G54" s="78">
        <f t="shared" si="9"/>
        <v>0</v>
      </c>
      <c r="H54" s="77">
        <f t="shared" si="9"/>
        <v>0</v>
      </c>
      <c r="I54" s="78">
        <f t="shared" si="9"/>
        <v>0</v>
      </c>
      <c r="J54" s="77">
        <f t="shared" si="9"/>
        <v>0</v>
      </c>
      <c r="K54" s="78">
        <f t="shared" si="9"/>
        <v>0</v>
      </c>
      <c r="L54" s="77">
        <f t="shared" si="9"/>
        <v>0</v>
      </c>
      <c r="M54" s="78">
        <f t="shared" si="9"/>
        <v>29555</v>
      </c>
      <c r="N54" s="77">
        <f t="shared" si="9"/>
        <v>29555</v>
      </c>
      <c r="O54" s="78">
        <f t="shared" si="9"/>
        <v>0</v>
      </c>
      <c r="P54" s="77">
        <f t="shared" si="9"/>
        <v>0</v>
      </c>
      <c r="Q54" s="78">
        <f t="shared" si="9"/>
        <v>114736</v>
      </c>
      <c r="R54" s="79">
        <f t="shared" si="9"/>
        <v>114736</v>
      </c>
      <c r="S54" s="78">
        <f t="shared" si="9"/>
        <v>1643865</v>
      </c>
      <c r="T54" s="77">
        <f t="shared" si="9"/>
        <v>3143864.9699999997</v>
      </c>
      <c r="U54" s="78">
        <f t="shared" si="9"/>
        <v>18807651</v>
      </c>
      <c r="V54" s="79">
        <f t="shared" si="9"/>
        <v>3602972</v>
      </c>
      <c r="W54" s="78">
        <f t="shared" si="9"/>
        <v>62211678</v>
      </c>
      <c r="X54" s="77">
        <f t="shared" si="9"/>
        <v>20000000</v>
      </c>
      <c r="Y54" s="78">
        <f t="shared" si="9"/>
        <v>0</v>
      </c>
      <c r="Z54" s="77">
        <f t="shared" si="9"/>
        <v>55916356.659999996</v>
      </c>
      <c r="AA54" s="79">
        <f t="shared" si="9"/>
        <v>82807485</v>
      </c>
      <c r="AB54" s="79">
        <f t="shared" si="9"/>
        <v>82807484.629999995</v>
      </c>
      <c r="AC54" s="80">
        <v>0</v>
      </c>
      <c r="AD54" s="7"/>
      <c r="AE54" s="22" t="s">
        <v>21</v>
      </c>
      <c r="AF54" s="101" t="s">
        <v>40</v>
      </c>
      <c r="AG54" s="7"/>
      <c r="AH54" s="141"/>
    </row>
    <row r="55" spans="1:34" ht="15" thickBot="1" x14ac:dyDescent="0.4">
      <c r="A55" s="144"/>
      <c r="B55" s="7"/>
      <c r="C55" s="20"/>
      <c r="D55" s="21"/>
      <c r="E55" s="35"/>
      <c r="F55" s="36"/>
      <c r="G55" s="37"/>
      <c r="H55" s="36"/>
      <c r="I55" s="37"/>
      <c r="J55" s="36"/>
      <c r="K55" s="37"/>
      <c r="L55" s="36"/>
      <c r="M55" s="37"/>
      <c r="N55" s="36"/>
      <c r="O55" s="37"/>
      <c r="P55" s="36"/>
      <c r="Q55" s="37"/>
      <c r="R55" s="38"/>
      <c r="S55" s="37"/>
      <c r="T55" s="36"/>
      <c r="U55" s="37"/>
      <c r="V55" s="38"/>
      <c r="W55" s="37"/>
      <c r="X55" s="36"/>
      <c r="Y55" s="37"/>
      <c r="Z55" s="36"/>
      <c r="AA55" s="38"/>
      <c r="AB55" s="38"/>
      <c r="AC55" s="58"/>
      <c r="AD55" s="7"/>
      <c r="AE55" s="20"/>
      <c r="AF55" s="104"/>
      <c r="AG55" s="7"/>
      <c r="AH55" s="141"/>
    </row>
    <row r="56" spans="1:34" x14ac:dyDescent="0.35">
      <c r="A56" s="144"/>
      <c r="B56" s="7"/>
      <c r="C56" s="42" t="s">
        <v>41</v>
      </c>
      <c r="D56" s="43">
        <v>40</v>
      </c>
      <c r="E56" s="31"/>
      <c r="F56" s="32"/>
      <c r="G56" s="33"/>
      <c r="H56" s="32"/>
      <c r="I56" s="33"/>
      <c r="J56" s="32"/>
      <c r="K56" s="33"/>
      <c r="L56" s="32"/>
      <c r="M56" s="33"/>
      <c r="N56" s="32"/>
      <c r="O56" s="33"/>
      <c r="P56" s="32"/>
      <c r="Q56" s="33"/>
      <c r="R56" s="34"/>
      <c r="S56" s="33"/>
      <c r="T56" s="32"/>
      <c r="U56" s="33"/>
      <c r="V56" s="34"/>
      <c r="W56" s="33"/>
      <c r="X56" s="32"/>
      <c r="Y56" s="33"/>
      <c r="Z56" s="32"/>
      <c r="AA56" s="34"/>
      <c r="AB56" s="34"/>
      <c r="AC56" s="19"/>
      <c r="AD56" s="7"/>
      <c r="AE56" s="105" t="s">
        <v>41</v>
      </c>
      <c r="AF56" s="106">
        <v>40</v>
      </c>
      <c r="AG56" s="7"/>
      <c r="AH56" s="141"/>
    </row>
    <row r="57" spans="1:34" x14ac:dyDescent="0.35">
      <c r="A57" s="144"/>
      <c r="B57" s="7"/>
      <c r="C57" s="10" t="s">
        <v>19</v>
      </c>
      <c r="D57" s="12"/>
      <c r="E57" s="23">
        <v>0</v>
      </c>
      <c r="F57" s="24">
        <v>0</v>
      </c>
      <c r="G57" s="25">
        <v>0</v>
      </c>
      <c r="H57" s="24">
        <v>0</v>
      </c>
      <c r="I57" s="25">
        <v>0</v>
      </c>
      <c r="J57" s="24">
        <v>0</v>
      </c>
      <c r="K57" s="25">
        <v>0</v>
      </c>
      <c r="L57" s="24">
        <v>0</v>
      </c>
      <c r="M57" s="25">
        <v>28018</v>
      </c>
      <c r="N57" s="24">
        <v>28018</v>
      </c>
      <c r="O57" s="25">
        <v>0</v>
      </c>
      <c r="P57" s="24">
        <v>0</v>
      </c>
      <c r="Q57" s="25">
        <v>65681</v>
      </c>
      <c r="R57" s="26">
        <v>65681</v>
      </c>
      <c r="S57" s="25">
        <v>1496908</v>
      </c>
      <c r="T57" s="24">
        <v>1867754</v>
      </c>
      <c r="U57" s="25">
        <v>9630976</v>
      </c>
      <c r="V57" s="26">
        <v>1377437</v>
      </c>
      <c r="W57" s="25">
        <v>29410592</v>
      </c>
      <c r="X57" s="24">
        <v>17070841</v>
      </c>
      <c r="Y57" s="25">
        <v>0</v>
      </c>
      <c r="Z57" s="24">
        <v>20222443.390000001</v>
      </c>
      <c r="AA57" s="26">
        <v>40632175</v>
      </c>
      <c r="AB57" s="26">
        <v>40632174.390000001</v>
      </c>
      <c r="AC57" s="57">
        <v>0</v>
      </c>
      <c r="AD57" s="7"/>
      <c r="AE57" s="15" t="s">
        <v>19</v>
      </c>
      <c r="AF57" s="99"/>
      <c r="AG57" s="7"/>
      <c r="AH57" s="141"/>
    </row>
    <row r="58" spans="1:34" x14ac:dyDescent="0.35">
      <c r="A58" s="144"/>
      <c r="B58" s="7"/>
      <c r="C58" s="10" t="s">
        <v>20</v>
      </c>
      <c r="D58" s="12"/>
      <c r="E58" s="23">
        <v>0</v>
      </c>
      <c r="F58" s="24">
        <v>0</v>
      </c>
      <c r="G58" s="25">
        <v>0</v>
      </c>
      <c r="H58" s="24">
        <v>0</v>
      </c>
      <c r="I58" s="25">
        <v>0</v>
      </c>
      <c r="J58" s="24">
        <v>0</v>
      </c>
      <c r="K58" s="25">
        <v>0</v>
      </c>
      <c r="L58" s="24">
        <v>0</v>
      </c>
      <c r="M58" s="25">
        <v>20373</v>
      </c>
      <c r="N58" s="24">
        <v>20373</v>
      </c>
      <c r="O58" s="25">
        <v>0</v>
      </c>
      <c r="P58" s="24">
        <v>0</v>
      </c>
      <c r="Q58" s="25">
        <v>47758</v>
      </c>
      <c r="R58" s="26">
        <v>47758</v>
      </c>
      <c r="S58" s="25">
        <v>1088425</v>
      </c>
      <c r="T58" s="24">
        <v>1358073</v>
      </c>
      <c r="U58" s="25">
        <v>7002834</v>
      </c>
      <c r="V58" s="26">
        <v>1001556</v>
      </c>
      <c r="W58" s="25">
        <v>21384903</v>
      </c>
      <c r="X58" s="24">
        <v>12412477</v>
      </c>
      <c r="Y58" s="25">
        <v>0</v>
      </c>
      <c r="Z58" s="24">
        <v>14704056.42</v>
      </c>
      <c r="AA58" s="26">
        <v>29544293</v>
      </c>
      <c r="AB58" s="26">
        <v>29544293.420000002</v>
      </c>
      <c r="AC58" s="57">
        <v>0</v>
      </c>
      <c r="AD58" s="7"/>
      <c r="AE58" s="15" t="s">
        <v>20</v>
      </c>
      <c r="AF58" s="99"/>
      <c r="AG58" s="7"/>
      <c r="AH58" s="141"/>
    </row>
    <row r="59" spans="1:34" ht="15" thickBot="1" x14ac:dyDescent="0.4">
      <c r="A59" s="144"/>
      <c r="B59" s="7"/>
      <c r="C59" s="7" t="s">
        <v>21</v>
      </c>
      <c r="D59" s="9" t="s">
        <v>42</v>
      </c>
      <c r="E59" s="76">
        <f>+E58+E57</f>
        <v>0</v>
      </c>
      <c r="F59" s="77">
        <f t="shared" ref="F59:AB59" si="10">+F58+F57</f>
        <v>0</v>
      </c>
      <c r="G59" s="78">
        <f t="shared" si="10"/>
        <v>0</v>
      </c>
      <c r="H59" s="77">
        <f t="shared" si="10"/>
        <v>0</v>
      </c>
      <c r="I59" s="78">
        <f t="shared" si="10"/>
        <v>0</v>
      </c>
      <c r="J59" s="77">
        <f t="shared" si="10"/>
        <v>0</v>
      </c>
      <c r="K59" s="78">
        <f t="shared" si="10"/>
        <v>0</v>
      </c>
      <c r="L59" s="77">
        <f t="shared" si="10"/>
        <v>0</v>
      </c>
      <c r="M59" s="78">
        <f t="shared" si="10"/>
        <v>48391</v>
      </c>
      <c r="N59" s="77">
        <f t="shared" si="10"/>
        <v>48391</v>
      </c>
      <c r="O59" s="78">
        <f t="shared" si="10"/>
        <v>0</v>
      </c>
      <c r="P59" s="77">
        <f t="shared" si="10"/>
        <v>0</v>
      </c>
      <c r="Q59" s="78">
        <f t="shared" si="10"/>
        <v>113439</v>
      </c>
      <c r="R59" s="79">
        <f t="shared" si="10"/>
        <v>113439</v>
      </c>
      <c r="S59" s="78">
        <f t="shared" si="10"/>
        <v>2585333</v>
      </c>
      <c r="T59" s="77">
        <f t="shared" si="10"/>
        <v>3225827</v>
      </c>
      <c r="U59" s="78">
        <f t="shared" si="10"/>
        <v>16633810</v>
      </c>
      <c r="V59" s="79">
        <f t="shared" si="10"/>
        <v>2378993</v>
      </c>
      <c r="W59" s="78">
        <f t="shared" si="10"/>
        <v>50795495</v>
      </c>
      <c r="X59" s="77">
        <f t="shared" si="10"/>
        <v>29483318</v>
      </c>
      <c r="Y59" s="78">
        <f t="shared" si="10"/>
        <v>0</v>
      </c>
      <c r="Z59" s="77">
        <f t="shared" si="10"/>
        <v>34926499.810000002</v>
      </c>
      <c r="AA59" s="79">
        <f t="shared" si="10"/>
        <v>70176468</v>
      </c>
      <c r="AB59" s="79">
        <f t="shared" si="10"/>
        <v>70176467.810000002</v>
      </c>
      <c r="AC59" s="80">
        <v>0</v>
      </c>
      <c r="AD59" s="7"/>
      <c r="AE59" s="22" t="s">
        <v>21</v>
      </c>
      <c r="AF59" s="101" t="s">
        <v>42</v>
      </c>
      <c r="AG59" s="7"/>
      <c r="AH59" s="141"/>
    </row>
    <row r="60" spans="1:34" ht="15" thickBot="1" x14ac:dyDescent="0.4">
      <c r="A60" s="144"/>
      <c r="B60" s="7"/>
      <c r="C60" s="20"/>
      <c r="D60" s="21"/>
      <c r="E60" s="35"/>
      <c r="F60" s="36"/>
      <c r="G60" s="37"/>
      <c r="H60" s="36"/>
      <c r="I60" s="37"/>
      <c r="J60" s="36"/>
      <c r="K60" s="37"/>
      <c r="L60" s="36"/>
      <c r="M60" s="37"/>
      <c r="N60" s="36"/>
      <c r="O60" s="37"/>
      <c r="P60" s="36"/>
      <c r="Q60" s="37"/>
      <c r="R60" s="38"/>
      <c r="S60" s="37"/>
      <c r="T60" s="36"/>
      <c r="U60" s="37"/>
      <c r="V60" s="38"/>
      <c r="W60" s="37"/>
      <c r="X60" s="36"/>
      <c r="Y60" s="37"/>
      <c r="Z60" s="36"/>
      <c r="AA60" s="38"/>
      <c r="AB60" s="38"/>
      <c r="AC60" s="58"/>
      <c r="AD60" s="7"/>
      <c r="AE60" s="20"/>
      <c r="AF60" s="104"/>
      <c r="AG60" s="7"/>
      <c r="AH60" s="141"/>
    </row>
    <row r="61" spans="1:34" x14ac:dyDescent="0.35">
      <c r="A61" s="144"/>
      <c r="B61" s="7"/>
      <c r="C61" s="42" t="s">
        <v>43</v>
      </c>
      <c r="D61" s="43">
        <v>40</v>
      </c>
      <c r="E61" s="31"/>
      <c r="F61" s="32"/>
      <c r="G61" s="33"/>
      <c r="H61" s="32"/>
      <c r="I61" s="33"/>
      <c r="J61" s="32"/>
      <c r="K61" s="33"/>
      <c r="L61" s="32"/>
      <c r="M61" s="33"/>
      <c r="N61" s="32"/>
      <c r="O61" s="33"/>
      <c r="P61" s="32"/>
      <c r="Q61" s="33"/>
      <c r="R61" s="34"/>
      <c r="S61" s="33"/>
      <c r="T61" s="32"/>
      <c r="U61" s="33"/>
      <c r="V61" s="34"/>
      <c r="W61" s="33"/>
      <c r="X61" s="32"/>
      <c r="Y61" s="33"/>
      <c r="Z61" s="32"/>
      <c r="AA61" s="34"/>
      <c r="AB61" s="34"/>
      <c r="AC61" s="19"/>
      <c r="AD61" s="7"/>
      <c r="AE61" s="105" t="s">
        <v>43</v>
      </c>
      <c r="AF61" s="106">
        <v>40</v>
      </c>
      <c r="AG61" s="7"/>
      <c r="AH61" s="141"/>
    </row>
    <row r="62" spans="1:34" x14ac:dyDescent="0.35">
      <c r="A62" s="144"/>
      <c r="B62" s="7"/>
      <c r="C62" s="10" t="s">
        <v>19</v>
      </c>
      <c r="D62" s="12"/>
      <c r="E62" s="23">
        <v>0</v>
      </c>
      <c r="F62" s="24">
        <v>0</v>
      </c>
      <c r="G62" s="25">
        <v>0</v>
      </c>
      <c r="H62" s="24">
        <v>0</v>
      </c>
      <c r="I62" s="25">
        <v>0</v>
      </c>
      <c r="J62" s="24">
        <v>0</v>
      </c>
      <c r="K62" s="25">
        <v>0</v>
      </c>
      <c r="L62" s="24">
        <v>0</v>
      </c>
      <c r="M62" s="25">
        <v>0</v>
      </c>
      <c r="N62" s="24">
        <v>0</v>
      </c>
      <c r="O62" s="25">
        <v>4213</v>
      </c>
      <c r="P62" s="24">
        <v>4213</v>
      </c>
      <c r="Q62" s="25">
        <v>0</v>
      </c>
      <c r="R62" s="26">
        <v>0</v>
      </c>
      <c r="S62" s="25">
        <v>31644</v>
      </c>
      <c r="T62" s="24">
        <v>31644</v>
      </c>
      <c r="U62" s="25">
        <v>0</v>
      </c>
      <c r="V62" s="26">
        <v>0</v>
      </c>
      <c r="W62" s="25">
        <v>148520</v>
      </c>
      <c r="X62" s="24">
        <v>51626</v>
      </c>
      <c r="Y62" s="25">
        <v>0</v>
      </c>
      <c r="Z62" s="24">
        <v>0</v>
      </c>
      <c r="AA62" s="26">
        <v>184377</v>
      </c>
      <c r="AB62" s="26">
        <v>87483</v>
      </c>
      <c r="AC62" s="57">
        <v>-0.52549999999999997</v>
      </c>
      <c r="AD62" s="7"/>
      <c r="AE62" s="15" t="s">
        <v>19</v>
      </c>
      <c r="AF62" s="99"/>
      <c r="AG62" s="7"/>
      <c r="AH62" s="141"/>
    </row>
    <row r="63" spans="1:34" x14ac:dyDescent="0.35">
      <c r="A63" s="144"/>
      <c r="B63" s="7"/>
      <c r="C63" s="10" t="s">
        <v>20</v>
      </c>
      <c r="D63" s="12"/>
      <c r="E63" s="23">
        <v>0</v>
      </c>
      <c r="F63" s="24">
        <v>0</v>
      </c>
      <c r="G63" s="25">
        <v>0</v>
      </c>
      <c r="H63" s="24">
        <v>0</v>
      </c>
      <c r="I63" s="25">
        <v>0</v>
      </c>
      <c r="J63" s="24">
        <v>0</v>
      </c>
      <c r="K63" s="25">
        <v>0</v>
      </c>
      <c r="L63" s="24">
        <v>0</v>
      </c>
      <c r="M63" s="25">
        <v>0</v>
      </c>
      <c r="N63" s="24">
        <v>0</v>
      </c>
      <c r="O63" s="25">
        <v>3064</v>
      </c>
      <c r="P63" s="24">
        <v>3064</v>
      </c>
      <c r="Q63" s="25">
        <v>0</v>
      </c>
      <c r="R63" s="26">
        <v>0</v>
      </c>
      <c r="S63" s="25">
        <v>23009</v>
      </c>
      <c r="T63" s="24">
        <v>23009</v>
      </c>
      <c r="U63" s="25">
        <v>0</v>
      </c>
      <c r="V63" s="26">
        <v>0</v>
      </c>
      <c r="W63" s="25">
        <v>107990</v>
      </c>
      <c r="X63" s="24">
        <v>37538</v>
      </c>
      <c r="Y63" s="25">
        <v>0</v>
      </c>
      <c r="Z63" s="24">
        <v>0</v>
      </c>
      <c r="AA63" s="26">
        <v>134063</v>
      </c>
      <c r="AB63" s="26">
        <v>63611</v>
      </c>
      <c r="AC63" s="57">
        <v>-0.52549999999999997</v>
      </c>
      <c r="AD63" s="7"/>
      <c r="AE63" s="15" t="s">
        <v>20</v>
      </c>
      <c r="AF63" s="99"/>
      <c r="AG63" s="7"/>
      <c r="AH63" s="141"/>
    </row>
    <row r="64" spans="1:34" ht="15" thickBot="1" x14ac:dyDescent="0.4">
      <c r="A64" s="144"/>
      <c r="B64" s="7"/>
      <c r="C64" s="7" t="s">
        <v>21</v>
      </c>
      <c r="D64" s="9" t="s">
        <v>44</v>
      </c>
      <c r="E64" s="76">
        <f>+E63+E62</f>
        <v>0</v>
      </c>
      <c r="F64" s="77">
        <f t="shared" ref="F64:AB64" si="11">+F63+F62</f>
        <v>0</v>
      </c>
      <c r="G64" s="78">
        <f t="shared" si="11"/>
        <v>0</v>
      </c>
      <c r="H64" s="77">
        <f t="shared" si="11"/>
        <v>0</v>
      </c>
      <c r="I64" s="78">
        <f t="shared" si="11"/>
        <v>0</v>
      </c>
      <c r="J64" s="77">
        <f t="shared" si="11"/>
        <v>0</v>
      </c>
      <c r="K64" s="78">
        <f t="shared" si="11"/>
        <v>0</v>
      </c>
      <c r="L64" s="77">
        <f t="shared" si="11"/>
        <v>0</v>
      </c>
      <c r="M64" s="78">
        <f t="shared" si="11"/>
        <v>0</v>
      </c>
      <c r="N64" s="77">
        <f t="shared" si="11"/>
        <v>0</v>
      </c>
      <c r="O64" s="78">
        <f t="shared" si="11"/>
        <v>7277</v>
      </c>
      <c r="P64" s="77">
        <f t="shared" si="11"/>
        <v>7277</v>
      </c>
      <c r="Q64" s="78">
        <f t="shared" si="11"/>
        <v>0</v>
      </c>
      <c r="R64" s="79">
        <f t="shared" si="11"/>
        <v>0</v>
      </c>
      <c r="S64" s="78">
        <f t="shared" si="11"/>
        <v>54653</v>
      </c>
      <c r="T64" s="77">
        <f t="shared" si="11"/>
        <v>54653</v>
      </c>
      <c r="U64" s="78">
        <f t="shared" si="11"/>
        <v>0</v>
      </c>
      <c r="V64" s="79">
        <f t="shared" si="11"/>
        <v>0</v>
      </c>
      <c r="W64" s="78">
        <f t="shared" si="11"/>
        <v>256510</v>
      </c>
      <c r="X64" s="77">
        <f t="shared" si="11"/>
        <v>89164</v>
      </c>
      <c r="Y64" s="78">
        <f t="shared" si="11"/>
        <v>0</v>
      </c>
      <c r="Z64" s="77">
        <f t="shared" si="11"/>
        <v>0</v>
      </c>
      <c r="AA64" s="79">
        <f t="shared" si="11"/>
        <v>318440</v>
      </c>
      <c r="AB64" s="79">
        <f t="shared" si="11"/>
        <v>151094</v>
      </c>
      <c r="AC64" s="80">
        <v>-0.52549999999999997</v>
      </c>
      <c r="AD64" s="7"/>
      <c r="AE64" s="22" t="s">
        <v>21</v>
      </c>
      <c r="AF64" s="101" t="s">
        <v>44</v>
      </c>
      <c r="AG64" s="7"/>
      <c r="AH64" s="141"/>
    </row>
    <row r="65" spans="1:34" ht="15" thickBot="1" x14ac:dyDescent="0.4">
      <c r="A65" s="144"/>
      <c r="B65" s="7"/>
      <c r="C65" s="20"/>
      <c r="D65" s="21"/>
      <c r="E65" s="35"/>
      <c r="F65" s="36"/>
      <c r="G65" s="37"/>
      <c r="H65" s="36"/>
      <c r="I65" s="37"/>
      <c r="J65" s="36"/>
      <c r="K65" s="37"/>
      <c r="L65" s="36"/>
      <c r="M65" s="37"/>
      <c r="N65" s="36"/>
      <c r="O65" s="37"/>
      <c r="P65" s="36"/>
      <c r="Q65" s="37"/>
      <c r="R65" s="38"/>
      <c r="S65" s="37"/>
      <c r="T65" s="36"/>
      <c r="U65" s="37"/>
      <c r="V65" s="38"/>
      <c r="W65" s="37"/>
      <c r="X65" s="36"/>
      <c r="Y65" s="37"/>
      <c r="Z65" s="36"/>
      <c r="AA65" s="38"/>
      <c r="AB65" s="38"/>
      <c r="AC65" s="58"/>
      <c r="AD65" s="7"/>
      <c r="AE65" s="20"/>
      <c r="AF65" s="104"/>
      <c r="AG65" s="7"/>
      <c r="AH65" s="141"/>
    </row>
    <row r="66" spans="1:34" x14ac:dyDescent="0.35">
      <c r="A66" s="144"/>
      <c r="B66" s="7"/>
      <c r="C66" s="42" t="s">
        <v>45</v>
      </c>
      <c r="D66" s="43">
        <v>40</v>
      </c>
      <c r="E66" s="31"/>
      <c r="F66" s="32"/>
      <c r="G66" s="33"/>
      <c r="H66" s="32"/>
      <c r="I66" s="33"/>
      <c r="J66" s="32"/>
      <c r="K66" s="33"/>
      <c r="L66" s="32"/>
      <c r="M66" s="33"/>
      <c r="N66" s="32"/>
      <c r="O66" s="33"/>
      <c r="P66" s="32"/>
      <c r="Q66" s="33"/>
      <c r="R66" s="34"/>
      <c r="S66" s="33"/>
      <c r="T66" s="32"/>
      <c r="U66" s="33"/>
      <c r="V66" s="34"/>
      <c r="W66" s="33"/>
      <c r="X66" s="32"/>
      <c r="Y66" s="33"/>
      <c r="Z66" s="32"/>
      <c r="AA66" s="34"/>
      <c r="AB66" s="34"/>
      <c r="AC66" s="19"/>
      <c r="AD66" s="7"/>
      <c r="AE66" s="105" t="s">
        <v>45</v>
      </c>
      <c r="AF66" s="106">
        <v>40</v>
      </c>
      <c r="AG66" s="7"/>
      <c r="AH66" s="141"/>
    </row>
    <row r="67" spans="1:34" x14ac:dyDescent="0.35">
      <c r="A67" s="144"/>
      <c r="B67" s="7"/>
      <c r="C67" s="10" t="s">
        <v>19</v>
      </c>
      <c r="D67" s="12"/>
      <c r="E67" s="23">
        <v>0</v>
      </c>
      <c r="F67" s="24">
        <v>0</v>
      </c>
      <c r="G67" s="25">
        <v>0</v>
      </c>
      <c r="H67" s="24">
        <v>0</v>
      </c>
      <c r="I67" s="25">
        <v>0</v>
      </c>
      <c r="J67" s="24">
        <v>0</v>
      </c>
      <c r="K67" s="25">
        <v>0</v>
      </c>
      <c r="L67" s="24">
        <v>0</v>
      </c>
      <c r="M67" s="25">
        <v>0</v>
      </c>
      <c r="N67" s="24">
        <v>0</v>
      </c>
      <c r="O67" s="25">
        <v>0</v>
      </c>
      <c r="P67" s="24">
        <v>0</v>
      </c>
      <c r="Q67" s="25">
        <v>0</v>
      </c>
      <c r="R67" s="26">
        <v>0</v>
      </c>
      <c r="S67" s="25">
        <v>0</v>
      </c>
      <c r="T67" s="24">
        <v>0</v>
      </c>
      <c r="U67" s="25">
        <v>84537</v>
      </c>
      <c r="V67" s="26">
        <v>60742</v>
      </c>
      <c r="W67" s="25">
        <v>149661</v>
      </c>
      <c r="X67" s="24">
        <v>400509</v>
      </c>
      <c r="Y67" s="25">
        <v>0</v>
      </c>
      <c r="Z67" s="24">
        <v>0</v>
      </c>
      <c r="AA67" s="26">
        <v>234198</v>
      </c>
      <c r="AB67" s="26">
        <v>461251</v>
      </c>
      <c r="AC67" s="57">
        <v>0.96950000000000003</v>
      </c>
      <c r="AD67" s="7"/>
      <c r="AE67" s="15" t="s">
        <v>19</v>
      </c>
      <c r="AF67" s="99"/>
      <c r="AG67" s="7"/>
      <c r="AH67" s="141"/>
    </row>
    <row r="68" spans="1:34" x14ac:dyDescent="0.35">
      <c r="A68" s="144"/>
      <c r="B68" s="7"/>
      <c r="C68" s="10" t="s">
        <v>20</v>
      </c>
      <c r="D68" s="12"/>
      <c r="E68" s="23">
        <v>0</v>
      </c>
      <c r="F68" s="24">
        <v>0</v>
      </c>
      <c r="G68" s="25">
        <v>0</v>
      </c>
      <c r="H68" s="24">
        <v>0</v>
      </c>
      <c r="I68" s="25">
        <v>0</v>
      </c>
      <c r="J68" s="24">
        <v>0</v>
      </c>
      <c r="K68" s="25">
        <v>0</v>
      </c>
      <c r="L68" s="24">
        <v>0</v>
      </c>
      <c r="M68" s="25">
        <v>0</v>
      </c>
      <c r="N68" s="24">
        <v>0</v>
      </c>
      <c r="O68" s="25">
        <v>0</v>
      </c>
      <c r="P68" s="24">
        <v>0</v>
      </c>
      <c r="Q68" s="25">
        <v>0</v>
      </c>
      <c r="R68" s="26">
        <v>0</v>
      </c>
      <c r="S68" s="25">
        <v>0</v>
      </c>
      <c r="T68" s="24">
        <v>0</v>
      </c>
      <c r="U68" s="25">
        <v>61468</v>
      </c>
      <c r="V68" s="26">
        <v>44166</v>
      </c>
      <c r="W68" s="25">
        <v>108821</v>
      </c>
      <c r="X68" s="24">
        <v>291217</v>
      </c>
      <c r="Y68" s="25">
        <v>0</v>
      </c>
      <c r="Z68" s="24">
        <v>0</v>
      </c>
      <c r="AA68" s="26">
        <v>170289</v>
      </c>
      <c r="AB68" s="26">
        <v>335383</v>
      </c>
      <c r="AC68" s="57">
        <v>0.96950000000000003</v>
      </c>
      <c r="AD68" s="7"/>
      <c r="AE68" s="15" t="s">
        <v>20</v>
      </c>
      <c r="AF68" s="99"/>
      <c r="AG68" s="7"/>
      <c r="AH68" s="141"/>
    </row>
    <row r="69" spans="1:34" ht="15" thickBot="1" x14ac:dyDescent="0.4">
      <c r="A69" s="144"/>
      <c r="B69" s="7"/>
      <c r="C69" s="7" t="s">
        <v>21</v>
      </c>
      <c r="D69" s="9" t="s">
        <v>46</v>
      </c>
      <c r="E69" s="76">
        <f>+E68+E67</f>
        <v>0</v>
      </c>
      <c r="F69" s="77">
        <f t="shared" ref="F69:AB69" si="12">+F68+F67</f>
        <v>0</v>
      </c>
      <c r="G69" s="78">
        <f t="shared" si="12"/>
        <v>0</v>
      </c>
      <c r="H69" s="77">
        <f t="shared" si="12"/>
        <v>0</v>
      </c>
      <c r="I69" s="78">
        <f t="shared" si="12"/>
        <v>0</v>
      </c>
      <c r="J69" s="77">
        <f t="shared" si="12"/>
        <v>0</v>
      </c>
      <c r="K69" s="78">
        <f t="shared" si="12"/>
        <v>0</v>
      </c>
      <c r="L69" s="77">
        <f t="shared" si="12"/>
        <v>0</v>
      </c>
      <c r="M69" s="78">
        <f t="shared" si="12"/>
        <v>0</v>
      </c>
      <c r="N69" s="77">
        <f t="shared" si="12"/>
        <v>0</v>
      </c>
      <c r="O69" s="78">
        <f t="shared" si="12"/>
        <v>0</v>
      </c>
      <c r="P69" s="77">
        <f t="shared" si="12"/>
        <v>0</v>
      </c>
      <c r="Q69" s="78">
        <f t="shared" si="12"/>
        <v>0</v>
      </c>
      <c r="R69" s="79">
        <f t="shared" si="12"/>
        <v>0</v>
      </c>
      <c r="S69" s="78">
        <f t="shared" si="12"/>
        <v>0</v>
      </c>
      <c r="T69" s="77">
        <f t="shared" si="12"/>
        <v>0</v>
      </c>
      <c r="U69" s="78">
        <f t="shared" si="12"/>
        <v>146005</v>
      </c>
      <c r="V69" s="79">
        <f t="shared" si="12"/>
        <v>104908</v>
      </c>
      <c r="W69" s="78">
        <f t="shared" si="12"/>
        <v>258482</v>
      </c>
      <c r="X69" s="77">
        <f t="shared" si="12"/>
        <v>691726</v>
      </c>
      <c r="Y69" s="78">
        <f t="shared" si="12"/>
        <v>0</v>
      </c>
      <c r="Z69" s="77">
        <f t="shared" si="12"/>
        <v>0</v>
      </c>
      <c r="AA69" s="79">
        <f t="shared" si="12"/>
        <v>404487</v>
      </c>
      <c r="AB69" s="79">
        <f t="shared" si="12"/>
        <v>796634</v>
      </c>
      <c r="AC69" s="80">
        <v>0.96950000000000003</v>
      </c>
      <c r="AD69" s="7"/>
      <c r="AE69" s="22" t="s">
        <v>21</v>
      </c>
      <c r="AF69" s="101" t="s">
        <v>46</v>
      </c>
      <c r="AG69" s="7"/>
      <c r="AH69" s="141"/>
    </row>
    <row r="70" spans="1:34" ht="15" thickBot="1" x14ac:dyDescent="0.4">
      <c r="A70" s="144"/>
      <c r="B70" s="7"/>
      <c r="C70" s="20"/>
      <c r="D70" s="21"/>
      <c r="E70" s="35"/>
      <c r="F70" s="36"/>
      <c r="G70" s="37"/>
      <c r="H70" s="36"/>
      <c r="I70" s="37"/>
      <c r="J70" s="36"/>
      <c r="K70" s="37"/>
      <c r="L70" s="36"/>
      <c r="M70" s="37"/>
      <c r="N70" s="36"/>
      <c r="O70" s="37"/>
      <c r="P70" s="36"/>
      <c r="Q70" s="37"/>
      <c r="R70" s="38"/>
      <c r="S70" s="37"/>
      <c r="T70" s="36"/>
      <c r="U70" s="37"/>
      <c r="V70" s="38"/>
      <c r="W70" s="37"/>
      <c r="X70" s="36"/>
      <c r="Y70" s="37"/>
      <c r="Z70" s="36"/>
      <c r="AA70" s="38"/>
      <c r="AB70" s="38"/>
      <c r="AC70" s="58"/>
      <c r="AD70" s="7"/>
      <c r="AE70" s="20"/>
      <c r="AF70" s="104"/>
      <c r="AG70" s="7"/>
      <c r="AH70" s="141"/>
    </row>
    <row r="71" spans="1:34" x14ac:dyDescent="0.35">
      <c r="A71" s="144"/>
      <c r="B71" s="7"/>
      <c r="C71" s="42" t="s">
        <v>47</v>
      </c>
      <c r="D71" s="43">
        <v>40</v>
      </c>
      <c r="E71" s="31"/>
      <c r="F71" s="32"/>
      <c r="G71" s="33"/>
      <c r="H71" s="32"/>
      <c r="I71" s="33"/>
      <c r="J71" s="32"/>
      <c r="K71" s="33"/>
      <c r="L71" s="32"/>
      <c r="M71" s="33"/>
      <c r="N71" s="32"/>
      <c r="O71" s="33"/>
      <c r="P71" s="32"/>
      <c r="Q71" s="33"/>
      <c r="R71" s="34"/>
      <c r="S71" s="33"/>
      <c r="T71" s="32"/>
      <c r="U71" s="33"/>
      <c r="V71" s="34"/>
      <c r="W71" s="33"/>
      <c r="X71" s="32"/>
      <c r="Y71" s="33"/>
      <c r="Z71" s="32"/>
      <c r="AA71" s="34"/>
      <c r="AB71" s="34"/>
      <c r="AC71" s="19"/>
      <c r="AD71" s="7"/>
      <c r="AE71" s="105" t="s">
        <v>47</v>
      </c>
      <c r="AF71" s="106">
        <v>40</v>
      </c>
      <c r="AG71" s="7"/>
      <c r="AH71" s="141"/>
    </row>
    <row r="72" spans="1:34" x14ac:dyDescent="0.35">
      <c r="A72" s="144"/>
      <c r="B72" s="7"/>
      <c r="C72" s="10" t="s">
        <v>19</v>
      </c>
      <c r="D72" s="12"/>
      <c r="E72" s="23">
        <v>0</v>
      </c>
      <c r="F72" s="24">
        <v>0</v>
      </c>
      <c r="G72" s="25">
        <v>0</v>
      </c>
      <c r="H72" s="24">
        <v>0</v>
      </c>
      <c r="I72" s="25">
        <v>0</v>
      </c>
      <c r="J72" s="24">
        <v>0</v>
      </c>
      <c r="K72" s="25">
        <v>0</v>
      </c>
      <c r="L72" s="24">
        <v>0</v>
      </c>
      <c r="M72" s="25">
        <v>0</v>
      </c>
      <c r="N72" s="24">
        <v>0</v>
      </c>
      <c r="O72" s="25">
        <v>0</v>
      </c>
      <c r="P72" s="24">
        <v>0</v>
      </c>
      <c r="Q72" s="25">
        <v>0</v>
      </c>
      <c r="R72" s="26">
        <v>0</v>
      </c>
      <c r="S72" s="25">
        <v>0</v>
      </c>
      <c r="T72" s="24">
        <v>0</v>
      </c>
      <c r="U72" s="25">
        <v>1614115</v>
      </c>
      <c r="V72" s="26">
        <v>0</v>
      </c>
      <c r="W72" s="25">
        <v>1614115</v>
      </c>
      <c r="X72" s="24">
        <v>0</v>
      </c>
      <c r="Y72" s="25">
        <v>0</v>
      </c>
      <c r="Z72" s="24">
        <v>0</v>
      </c>
      <c r="AA72" s="26">
        <v>3228230</v>
      </c>
      <c r="AB72" s="26">
        <v>0</v>
      </c>
      <c r="AC72" s="57">
        <v>-1</v>
      </c>
      <c r="AD72" s="7"/>
      <c r="AE72" s="15" t="s">
        <v>19</v>
      </c>
      <c r="AF72" s="99"/>
      <c r="AG72" s="7"/>
      <c r="AH72" s="141"/>
    </row>
    <row r="73" spans="1:34" x14ac:dyDescent="0.35">
      <c r="A73" s="144"/>
      <c r="B73" s="7"/>
      <c r="C73" s="10" t="s">
        <v>20</v>
      </c>
      <c r="D73" s="12"/>
      <c r="E73" s="23">
        <v>0</v>
      </c>
      <c r="F73" s="24">
        <v>0</v>
      </c>
      <c r="G73" s="25">
        <v>0</v>
      </c>
      <c r="H73" s="24">
        <v>0</v>
      </c>
      <c r="I73" s="25">
        <v>0</v>
      </c>
      <c r="J73" s="24">
        <v>0</v>
      </c>
      <c r="K73" s="25">
        <v>0</v>
      </c>
      <c r="L73" s="24">
        <v>0</v>
      </c>
      <c r="M73" s="25">
        <v>0</v>
      </c>
      <c r="N73" s="24">
        <v>0</v>
      </c>
      <c r="O73" s="25">
        <v>0</v>
      </c>
      <c r="P73" s="24">
        <v>0</v>
      </c>
      <c r="Q73" s="25">
        <v>0</v>
      </c>
      <c r="R73" s="26">
        <v>0</v>
      </c>
      <c r="S73" s="25">
        <v>0</v>
      </c>
      <c r="T73" s="24">
        <v>0</v>
      </c>
      <c r="U73" s="25">
        <v>1173649</v>
      </c>
      <c r="V73" s="26">
        <v>0</v>
      </c>
      <c r="W73" s="25">
        <v>1173648</v>
      </c>
      <c r="X73" s="24">
        <v>0</v>
      </c>
      <c r="Y73" s="25">
        <v>0</v>
      </c>
      <c r="Z73" s="24">
        <v>0</v>
      </c>
      <c r="AA73" s="26">
        <v>2347297</v>
      </c>
      <c r="AB73" s="26">
        <v>0</v>
      </c>
      <c r="AC73" s="57">
        <v>-1</v>
      </c>
      <c r="AD73" s="7"/>
      <c r="AE73" s="15" t="s">
        <v>20</v>
      </c>
      <c r="AF73" s="99"/>
      <c r="AG73" s="7"/>
      <c r="AH73" s="141"/>
    </row>
    <row r="74" spans="1:34" ht="15" thickBot="1" x14ac:dyDescent="0.4">
      <c r="A74" s="144"/>
      <c r="B74" s="7"/>
      <c r="C74" s="7" t="s">
        <v>21</v>
      </c>
      <c r="D74" s="9" t="s">
        <v>48</v>
      </c>
      <c r="E74" s="76">
        <f>+E73+E72</f>
        <v>0</v>
      </c>
      <c r="F74" s="77">
        <f t="shared" ref="F74:AB74" si="13">+F73+F72</f>
        <v>0</v>
      </c>
      <c r="G74" s="78">
        <f t="shared" si="13"/>
        <v>0</v>
      </c>
      <c r="H74" s="77">
        <f t="shared" si="13"/>
        <v>0</v>
      </c>
      <c r="I74" s="78">
        <f t="shared" si="13"/>
        <v>0</v>
      </c>
      <c r="J74" s="77">
        <f t="shared" si="13"/>
        <v>0</v>
      </c>
      <c r="K74" s="78">
        <f t="shared" si="13"/>
        <v>0</v>
      </c>
      <c r="L74" s="77">
        <f t="shared" si="13"/>
        <v>0</v>
      </c>
      <c r="M74" s="78">
        <f t="shared" si="13"/>
        <v>0</v>
      </c>
      <c r="N74" s="77">
        <f t="shared" si="13"/>
        <v>0</v>
      </c>
      <c r="O74" s="78">
        <f t="shared" si="13"/>
        <v>0</v>
      </c>
      <c r="P74" s="77">
        <f t="shared" si="13"/>
        <v>0</v>
      </c>
      <c r="Q74" s="78">
        <f t="shared" si="13"/>
        <v>0</v>
      </c>
      <c r="R74" s="79">
        <f t="shared" si="13"/>
        <v>0</v>
      </c>
      <c r="S74" s="78">
        <f t="shared" si="13"/>
        <v>0</v>
      </c>
      <c r="T74" s="77">
        <f t="shared" si="13"/>
        <v>0</v>
      </c>
      <c r="U74" s="78">
        <f t="shared" si="13"/>
        <v>2787764</v>
      </c>
      <c r="V74" s="79">
        <f t="shared" si="13"/>
        <v>0</v>
      </c>
      <c r="W74" s="78">
        <f t="shared" si="13"/>
        <v>2787763</v>
      </c>
      <c r="X74" s="77">
        <f t="shared" si="13"/>
        <v>0</v>
      </c>
      <c r="Y74" s="78">
        <f t="shared" si="13"/>
        <v>0</v>
      </c>
      <c r="Z74" s="77">
        <f t="shared" si="13"/>
        <v>0</v>
      </c>
      <c r="AA74" s="79">
        <f t="shared" si="13"/>
        <v>5575527</v>
      </c>
      <c r="AB74" s="79">
        <f t="shared" si="13"/>
        <v>0</v>
      </c>
      <c r="AC74" s="80">
        <v>-1</v>
      </c>
      <c r="AD74" s="7"/>
      <c r="AE74" s="22" t="s">
        <v>21</v>
      </c>
      <c r="AF74" s="101" t="s">
        <v>48</v>
      </c>
      <c r="AG74" s="7"/>
      <c r="AH74" s="141"/>
    </row>
    <row r="75" spans="1:34" ht="15" thickBot="1" x14ac:dyDescent="0.4">
      <c r="A75" s="144"/>
      <c r="B75" s="7"/>
      <c r="C75" s="20"/>
      <c r="D75" s="21"/>
      <c r="E75" s="35"/>
      <c r="F75" s="36"/>
      <c r="G75" s="37"/>
      <c r="H75" s="36"/>
      <c r="I75" s="37"/>
      <c r="J75" s="36"/>
      <c r="K75" s="37"/>
      <c r="L75" s="36"/>
      <c r="M75" s="37"/>
      <c r="N75" s="36"/>
      <c r="O75" s="37"/>
      <c r="P75" s="36"/>
      <c r="Q75" s="37"/>
      <c r="R75" s="38"/>
      <c r="S75" s="37"/>
      <c r="T75" s="36"/>
      <c r="U75" s="37"/>
      <c r="V75" s="38"/>
      <c r="W75" s="37"/>
      <c r="X75" s="36"/>
      <c r="Y75" s="37"/>
      <c r="Z75" s="36"/>
      <c r="AA75" s="38"/>
      <c r="AB75" s="38"/>
      <c r="AC75" s="58"/>
      <c r="AD75" s="7"/>
      <c r="AE75" s="20"/>
      <c r="AF75" s="104"/>
      <c r="AG75" s="7"/>
      <c r="AH75" s="141"/>
    </row>
    <row r="76" spans="1:34" x14ac:dyDescent="0.35">
      <c r="A76" s="144"/>
      <c r="B76" s="7"/>
      <c r="C76" s="42" t="s">
        <v>49</v>
      </c>
      <c r="D76" s="43">
        <v>40</v>
      </c>
      <c r="E76" s="31"/>
      <c r="F76" s="32"/>
      <c r="G76" s="33"/>
      <c r="H76" s="32"/>
      <c r="I76" s="33"/>
      <c r="J76" s="32"/>
      <c r="K76" s="33"/>
      <c r="L76" s="32"/>
      <c r="M76" s="33"/>
      <c r="N76" s="32"/>
      <c r="O76" s="33"/>
      <c r="P76" s="32"/>
      <c r="Q76" s="33"/>
      <c r="R76" s="34"/>
      <c r="S76" s="33"/>
      <c r="T76" s="32"/>
      <c r="U76" s="33"/>
      <c r="V76" s="34"/>
      <c r="W76" s="33"/>
      <c r="X76" s="32"/>
      <c r="Y76" s="33"/>
      <c r="Z76" s="32"/>
      <c r="AA76" s="34"/>
      <c r="AB76" s="34"/>
      <c r="AC76" s="19"/>
      <c r="AD76" s="7"/>
      <c r="AE76" s="105" t="s">
        <v>49</v>
      </c>
      <c r="AF76" s="106">
        <v>40</v>
      </c>
      <c r="AG76" s="7"/>
      <c r="AH76" s="141"/>
    </row>
    <row r="77" spans="1:34" x14ac:dyDescent="0.35">
      <c r="A77" s="144"/>
      <c r="B77" s="7"/>
      <c r="C77" s="10" t="s">
        <v>19</v>
      </c>
      <c r="D77" s="12"/>
      <c r="E77" s="23">
        <v>0</v>
      </c>
      <c r="F77" s="24">
        <v>0</v>
      </c>
      <c r="G77" s="25">
        <v>0</v>
      </c>
      <c r="H77" s="24">
        <v>0</v>
      </c>
      <c r="I77" s="25">
        <v>0</v>
      </c>
      <c r="J77" s="24">
        <v>0</v>
      </c>
      <c r="K77" s="25">
        <v>8855</v>
      </c>
      <c r="L77" s="24">
        <v>8855</v>
      </c>
      <c r="M77" s="25">
        <v>322152</v>
      </c>
      <c r="N77" s="24">
        <v>322152</v>
      </c>
      <c r="O77" s="25">
        <v>463788</v>
      </c>
      <c r="P77" s="24">
        <v>463788</v>
      </c>
      <c r="Q77" s="25">
        <v>4270526</v>
      </c>
      <c r="R77" s="26">
        <v>4270526</v>
      </c>
      <c r="S77" s="25">
        <v>20247156</v>
      </c>
      <c r="T77" s="24">
        <v>18395451</v>
      </c>
      <c r="U77" s="25">
        <v>41576553</v>
      </c>
      <c r="V77" s="26">
        <v>46281443</v>
      </c>
      <c r="W77" s="25">
        <v>30639761</v>
      </c>
      <c r="X77" s="24">
        <v>51665386</v>
      </c>
      <c r="Y77" s="25">
        <v>0</v>
      </c>
      <c r="Z77" s="24">
        <v>28950000</v>
      </c>
      <c r="AA77" s="26">
        <v>97528791</v>
      </c>
      <c r="AB77" s="26">
        <v>150357601</v>
      </c>
      <c r="AC77" s="57">
        <v>0.54169999999999996</v>
      </c>
      <c r="AD77" s="7"/>
      <c r="AE77" s="15" t="s">
        <v>19</v>
      </c>
      <c r="AF77" s="99"/>
      <c r="AG77" s="7"/>
      <c r="AH77" s="141"/>
    </row>
    <row r="78" spans="1:34" x14ac:dyDescent="0.35">
      <c r="A78" s="144"/>
      <c r="B78" s="7"/>
      <c r="C78" s="10" t="s">
        <v>20</v>
      </c>
      <c r="D78" s="12"/>
      <c r="E78" s="23">
        <v>0</v>
      </c>
      <c r="F78" s="24">
        <v>0</v>
      </c>
      <c r="G78" s="25">
        <v>0</v>
      </c>
      <c r="H78" s="24">
        <v>0</v>
      </c>
      <c r="I78" s="25">
        <v>0</v>
      </c>
      <c r="J78" s="24">
        <v>0</v>
      </c>
      <c r="K78" s="25">
        <v>6435</v>
      </c>
      <c r="L78" s="24">
        <v>6435</v>
      </c>
      <c r="M78" s="25">
        <v>234241</v>
      </c>
      <c r="N78" s="24">
        <v>234241</v>
      </c>
      <c r="O78" s="25">
        <v>337228</v>
      </c>
      <c r="P78" s="24">
        <v>337228</v>
      </c>
      <c r="Q78" s="25">
        <v>3105167</v>
      </c>
      <c r="R78" s="26">
        <v>3105167</v>
      </c>
      <c r="S78" s="25">
        <v>14722025</v>
      </c>
      <c r="T78" s="24">
        <v>13375622</v>
      </c>
      <c r="U78" s="25">
        <v>30230967</v>
      </c>
      <c r="V78" s="26">
        <v>33651965</v>
      </c>
      <c r="W78" s="25">
        <v>22278653</v>
      </c>
      <c r="X78" s="24">
        <v>37566716</v>
      </c>
      <c r="Y78" s="25">
        <v>0</v>
      </c>
      <c r="Z78" s="24">
        <v>21050000</v>
      </c>
      <c r="AA78" s="26">
        <v>70914716</v>
      </c>
      <c r="AB78" s="26">
        <v>109327374</v>
      </c>
      <c r="AC78" s="57">
        <v>0.54169999999999996</v>
      </c>
      <c r="AD78" s="7"/>
      <c r="AE78" s="15" t="s">
        <v>20</v>
      </c>
      <c r="AF78" s="99"/>
      <c r="AG78" s="7"/>
      <c r="AH78" s="141"/>
    </row>
    <row r="79" spans="1:34" ht="15" thickBot="1" x14ac:dyDescent="0.4">
      <c r="A79" s="144"/>
      <c r="B79" s="7"/>
      <c r="C79" s="7" t="s">
        <v>21</v>
      </c>
      <c r="D79" s="9" t="s">
        <v>50</v>
      </c>
      <c r="E79" s="76">
        <f>+E78+E77</f>
        <v>0</v>
      </c>
      <c r="F79" s="77">
        <f t="shared" ref="F79:AB79" si="14">+F78+F77</f>
        <v>0</v>
      </c>
      <c r="G79" s="78">
        <f t="shared" si="14"/>
        <v>0</v>
      </c>
      <c r="H79" s="77">
        <f t="shared" si="14"/>
        <v>0</v>
      </c>
      <c r="I79" s="78">
        <f t="shared" si="14"/>
        <v>0</v>
      </c>
      <c r="J79" s="77">
        <f t="shared" si="14"/>
        <v>0</v>
      </c>
      <c r="K79" s="78">
        <f t="shared" si="14"/>
        <v>15290</v>
      </c>
      <c r="L79" s="77">
        <f t="shared" si="14"/>
        <v>15290</v>
      </c>
      <c r="M79" s="78">
        <f t="shared" si="14"/>
        <v>556393</v>
      </c>
      <c r="N79" s="77">
        <f t="shared" si="14"/>
        <v>556393</v>
      </c>
      <c r="O79" s="78">
        <f t="shared" si="14"/>
        <v>801016</v>
      </c>
      <c r="P79" s="77">
        <f t="shared" si="14"/>
        <v>801016</v>
      </c>
      <c r="Q79" s="78">
        <f t="shared" si="14"/>
        <v>7375693</v>
      </c>
      <c r="R79" s="79">
        <f t="shared" si="14"/>
        <v>7375693</v>
      </c>
      <c r="S79" s="78">
        <f t="shared" si="14"/>
        <v>34969181</v>
      </c>
      <c r="T79" s="77">
        <f t="shared" si="14"/>
        <v>31771073</v>
      </c>
      <c r="U79" s="78">
        <f t="shared" si="14"/>
        <v>71807520</v>
      </c>
      <c r="V79" s="79">
        <f t="shared" si="14"/>
        <v>79933408</v>
      </c>
      <c r="W79" s="78">
        <f t="shared" si="14"/>
        <v>52918414</v>
      </c>
      <c r="X79" s="77">
        <f t="shared" si="14"/>
        <v>89232102</v>
      </c>
      <c r="Y79" s="78">
        <f t="shared" si="14"/>
        <v>0</v>
      </c>
      <c r="Z79" s="77">
        <f t="shared" si="14"/>
        <v>50000000</v>
      </c>
      <c r="AA79" s="79">
        <f t="shared" si="14"/>
        <v>168443507</v>
      </c>
      <c r="AB79" s="79">
        <f t="shared" si="14"/>
        <v>259684975</v>
      </c>
      <c r="AC79" s="80">
        <v>0.54169999999999996</v>
      </c>
      <c r="AD79" s="7"/>
      <c r="AE79" s="22" t="s">
        <v>21</v>
      </c>
      <c r="AF79" s="101" t="s">
        <v>50</v>
      </c>
      <c r="AG79" s="7"/>
      <c r="AH79" s="141"/>
    </row>
    <row r="80" spans="1:34" ht="15" thickBot="1" x14ac:dyDescent="0.4">
      <c r="A80" s="144"/>
      <c r="B80" s="7"/>
      <c r="C80" s="20"/>
      <c r="D80" s="21"/>
      <c r="E80" s="35"/>
      <c r="F80" s="36"/>
      <c r="G80" s="37"/>
      <c r="H80" s="36"/>
      <c r="I80" s="37"/>
      <c r="J80" s="36"/>
      <c r="K80" s="37"/>
      <c r="L80" s="36"/>
      <c r="M80" s="37"/>
      <c r="N80" s="36"/>
      <c r="O80" s="37"/>
      <c r="P80" s="36"/>
      <c r="Q80" s="37"/>
      <c r="R80" s="38"/>
      <c r="S80" s="37"/>
      <c r="T80" s="36"/>
      <c r="U80" s="37"/>
      <c r="V80" s="38"/>
      <c r="W80" s="37"/>
      <c r="X80" s="36"/>
      <c r="Y80" s="37"/>
      <c r="Z80" s="36"/>
      <c r="AA80" s="38"/>
      <c r="AB80" s="38"/>
      <c r="AC80" s="58"/>
      <c r="AD80" s="7"/>
      <c r="AE80" s="20"/>
      <c r="AF80" s="104"/>
      <c r="AG80" s="7"/>
      <c r="AH80" s="141"/>
    </row>
    <row r="81" spans="1:34" x14ac:dyDescent="0.35">
      <c r="A81" s="144"/>
      <c r="B81" s="7"/>
      <c r="C81" s="42" t="s">
        <v>51</v>
      </c>
      <c r="D81" s="43">
        <v>40</v>
      </c>
      <c r="E81" s="31"/>
      <c r="F81" s="32"/>
      <c r="G81" s="33"/>
      <c r="H81" s="32"/>
      <c r="I81" s="33"/>
      <c r="J81" s="32"/>
      <c r="K81" s="33"/>
      <c r="L81" s="32"/>
      <c r="M81" s="33"/>
      <c r="N81" s="32"/>
      <c r="O81" s="33"/>
      <c r="P81" s="32"/>
      <c r="Q81" s="33"/>
      <c r="R81" s="34"/>
      <c r="S81" s="33"/>
      <c r="T81" s="32"/>
      <c r="U81" s="33"/>
      <c r="V81" s="34"/>
      <c r="W81" s="33"/>
      <c r="X81" s="32"/>
      <c r="Y81" s="33"/>
      <c r="Z81" s="32"/>
      <c r="AA81" s="34"/>
      <c r="AB81" s="34"/>
      <c r="AC81" s="19"/>
      <c r="AD81" s="7"/>
      <c r="AE81" s="105" t="s">
        <v>51</v>
      </c>
      <c r="AF81" s="106">
        <v>40</v>
      </c>
      <c r="AG81" s="7"/>
      <c r="AH81" s="141"/>
    </row>
    <row r="82" spans="1:34" x14ac:dyDescent="0.35">
      <c r="A82" s="144"/>
      <c r="B82" s="7"/>
      <c r="C82" s="10" t="s">
        <v>19</v>
      </c>
      <c r="D82" s="12"/>
      <c r="E82" s="23">
        <v>0</v>
      </c>
      <c r="F82" s="24">
        <v>0</v>
      </c>
      <c r="G82" s="25">
        <v>0</v>
      </c>
      <c r="H82" s="24">
        <v>0</v>
      </c>
      <c r="I82" s="25">
        <v>0</v>
      </c>
      <c r="J82" s="24">
        <v>0</v>
      </c>
      <c r="K82" s="25">
        <v>34982</v>
      </c>
      <c r="L82" s="24">
        <v>34982</v>
      </c>
      <c r="M82" s="25">
        <v>142004</v>
      </c>
      <c r="N82" s="24">
        <v>142004</v>
      </c>
      <c r="O82" s="25">
        <v>8467431</v>
      </c>
      <c r="P82" s="24">
        <v>8467431</v>
      </c>
      <c r="Q82" s="25">
        <v>7690462</v>
      </c>
      <c r="R82" s="26">
        <v>7690462</v>
      </c>
      <c r="S82" s="25">
        <v>5134397</v>
      </c>
      <c r="T82" s="24">
        <v>5182214</v>
      </c>
      <c r="U82" s="25">
        <v>35156</v>
      </c>
      <c r="V82" s="26">
        <v>15031</v>
      </c>
      <c r="W82" s="25">
        <v>1526018</v>
      </c>
      <c r="X82" s="24">
        <v>1377719</v>
      </c>
      <c r="Y82" s="25">
        <v>0</v>
      </c>
      <c r="Z82" s="24">
        <v>0</v>
      </c>
      <c r="AA82" s="26">
        <v>23030450</v>
      </c>
      <c r="AB82" s="26">
        <v>22909843</v>
      </c>
      <c r="AC82" s="57">
        <v>-5.1999999999999998E-3</v>
      </c>
      <c r="AD82" s="7"/>
      <c r="AE82" s="15" t="s">
        <v>19</v>
      </c>
      <c r="AF82" s="99"/>
      <c r="AG82" s="7"/>
      <c r="AH82" s="141"/>
    </row>
    <row r="83" spans="1:34" x14ac:dyDescent="0.35">
      <c r="A83" s="144"/>
      <c r="B83" s="7"/>
      <c r="C83" s="10" t="s">
        <v>20</v>
      </c>
      <c r="D83" s="12"/>
      <c r="E83" s="23">
        <v>0</v>
      </c>
      <c r="F83" s="24">
        <v>0</v>
      </c>
      <c r="G83" s="25">
        <v>0</v>
      </c>
      <c r="H83" s="24">
        <v>0</v>
      </c>
      <c r="I83" s="25">
        <v>0</v>
      </c>
      <c r="J83" s="24">
        <v>0</v>
      </c>
      <c r="K83" s="25">
        <v>25425</v>
      </c>
      <c r="L83" s="24">
        <v>25425</v>
      </c>
      <c r="M83" s="25">
        <v>103253</v>
      </c>
      <c r="N83" s="24">
        <v>103253</v>
      </c>
      <c r="O83" s="25">
        <v>6156802</v>
      </c>
      <c r="P83" s="24">
        <v>6156802</v>
      </c>
      <c r="Q83" s="25">
        <v>5591856</v>
      </c>
      <c r="R83" s="26">
        <v>5591856</v>
      </c>
      <c r="S83" s="25">
        <v>3733300</v>
      </c>
      <c r="T83" s="24">
        <v>3768069</v>
      </c>
      <c r="U83" s="25">
        <v>25563</v>
      </c>
      <c r="V83" s="26">
        <v>10930</v>
      </c>
      <c r="W83" s="25">
        <v>1109603</v>
      </c>
      <c r="X83" s="24">
        <v>1001762</v>
      </c>
      <c r="Y83" s="25">
        <v>0</v>
      </c>
      <c r="Z83" s="24">
        <v>0</v>
      </c>
      <c r="AA83" s="26">
        <v>16745802</v>
      </c>
      <c r="AB83" s="26">
        <v>16658097</v>
      </c>
      <c r="AC83" s="57">
        <v>-5.1999999999999998E-3</v>
      </c>
      <c r="AD83" s="7"/>
      <c r="AE83" s="15" t="s">
        <v>20</v>
      </c>
      <c r="AF83" s="99"/>
      <c r="AG83" s="7"/>
      <c r="AH83" s="141"/>
    </row>
    <row r="84" spans="1:34" ht="15" thickBot="1" x14ac:dyDescent="0.4">
      <c r="A84" s="144"/>
      <c r="B84" s="7"/>
      <c r="C84" s="7" t="s">
        <v>21</v>
      </c>
      <c r="D84" s="9" t="s">
        <v>52</v>
      </c>
      <c r="E84" s="76">
        <v>0</v>
      </c>
      <c r="F84" s="77">
        <v>0</v>
      </c>
      <c r="G84" s="78">
        <v>0</v>
      </c>
      <c r="H84" s="77">
        <v>0</v>
      </c>
      <c r="I84" s="78">
        <v>0</v>
      </c>
      <c r="J84" s="77">
        <v>0</v>
      </c>
      <c r="K84" s="78">
        <v>60407</v>
      </c>
      <c r="L84" s="77">
        <v>60407</v>
      </c>
      <c r="M84" s="78">
        <v>245257</v>
      </c>
      <c r="N84" s="77">
        <v>245257</v>
      </c>
      <c r="O84" s="78">
        <v>14624233</v>
      </c>
      <c r="P84" s="77">
        <v>14624233</v>
      </c>
      <c r="Q84" s="78">
        <v>13282318</v>
      </c>
      <c r="R84" s="79">
        <v>13282318</v>
      </c>
      <c r="S84" s="78">
        <v>8867697</v>
      </c>
      <c r="T84" s="77">
        <v>8950283</v>
      </c>
      <c r="U84" s="78">
        <v>60719</v>
      </c>
      <c r="V84" s="79">
        <v>25961</v>
      </c>
      <c r="W84" s="78">
        <v>2635621</v>
      </c>
      <c r="X84" s="77">
        <v>2379481</v>
      </c>
      <c r="Y84" s="78">
        <v>0</v>
      </c>
      <c r="Z84" s="77">
        <v>0</v>
      </c>
      <c r="AA84" s="79">
        <v>39776252</v>
      </c>
      <c r="AB84" s="79">
        <v>39567940</v>
      </c>
      <c r="AC84" s="80">
        <v>-5.1999999999999998E-3</v>
      </c>
      <c r="AD84" s="7"/>
      <c r="AE84" s="22" t="s">
        <v>21</v>
      </c>
      <c r="AF84" s="101" t="s">
        <v>52</v>
      </c>
      <c r="AG84" s="7"/>
      <c r="AH84" s="141"/>
    </row>
    <row r="85" spans="1:34" ht="15" thickBot="1" x14ac:dyDescent="0.4">
      <c r="A85" s="144"/>
      <c r="B85" s="7"/>
      <c r="C85" s="20"/>
      <c r="D85" s="41"/>
      <c r="E85" s="35"/>
      <c r="F85" s="36"/>
      <c r="G85" s="37"/>
      <c r="H85" s="36"/>
      <c r="I85" s="37"/>
      <c r="J85" s="36"/>
      <c r="K85" s="37"/>
      <c r="L85" s="36"/>
      <c r="M85" s="37"/>
      <c r="N85" s="36"/>
      <c r="O85" s="37"/>
      <c r="P85" s="36"/>
      <c r="Q85" s="37"/>
      <c r="R85" s="38"/>
      <c r="S85" s="37"/>
      <c r="T85" s="36"/>
      <c r="U85" s="37"/>
      <c r="V85" s="38"/>
      <c r="W85" s="37"/>
      <c r="X85" s="36"/>
      <c r="Y85" s="37"/>
      <c r="Z85" s="36"/>
      <c r="AA85" s="38"/>
      <c r="AB85" s="38"/>
      <c r="AC85" s="58"/>
      <c r="AD85" s="7"/>
      <c r="AE85" s="20"/>
      <c r="AF85" s="107"/>
      <c r="AG85" s="7"/>
      <c r="AH85" s="141"/>
    </row>
    <row r="86" spans="1:34" x14ac:dyDescent="0.35">
      <c r="A86" s="144"/>
      <c r="B86" s="7"/>
      <c r="C86" s="42" t="s">
        <v>53</v>
      </c>
      <c r="D86" s="43">
        <v>40</v>
      </c>
      <c r="E86" s="31"/>
      <c r="F86" s="32"/>
      <c r="G86" s="33"/>
      <c r="H86" s="32"/>
      <c r="I86" s="33"/>
      <c r="J86" s="32"/>
      <c r="K86" s="33"/>
      <c r="L86" s="32"/>
      <c r="M86" s="33"/>
      <c r="N86" s="32"/>
      <c r="O86" s="33"/>
      <c r="P86" s="32"/>
      <c r="Q86" s="33"/>
      <c r="R86" s="34"/>
      <c r="S86" s="33"/>
      <c r="T86" s="32"/>
      <c r="U86" s="33"/>
      <c r="V86" s="34"/>
      <c r="W86" s="33"/>
      <c r="X86" s="32"/>
      <c r="Y86" s="33"/>
      <c r="Z86" s="32"/>
      <c r="AA86" s="34"/>
      <c r="AB86" s="34"/>
      <c r="AC86" s="19"/>
      <c r="AD86" s="7"/>
      <c r="AE86" s="105" t="s">
        <v>53</v>
      </c>
      <c r="AF86" s="106">
        <v>40</v>
      </c>
      <c r="AG86" s="7"/>
      <c r="AH86" s="141"/>
    </row>
    <row r="87" spans="1:34" x14ac:dyDescent="0.35">
      <c r="A87" s="144"/>
      <c r="B87" s="7"/>
      <c r="C87" s="10" t="s">
        <v>19</v>
      </c>
      <c r="D87" s="12"/>
      <c r="E87" s="23">
        <v>0</v>
      </c>
      <c r="F87" s="24">
        <v>0</v>
      </c>
      <c r="G87" s="25">
        <v>0</v>
      </c>
      <c r="H87" s="24">
        <v>0</v>
      </c>
      <c r="I87" s="25">
        <v>221286</v>
      </c>
      <c r="J87" s="24">
        <v>221286</v>
      </c>
      <c r="K87" s="25">
        <v>664351</v>
      </c>
      <c r="L87" s="24">
        <v>664351</v>
      </c>
      <c r="M87" s="25">
        <v>201622</v>
      </c>
      <c r="N87" s="24">
        <v>201622</v>
      </c>
      <c r="O87" s="25">
        <v>1843931</v>
      </c>
      <c r="P87" s="24">
        <v>1843931</v>
      </c>
      <c r="Q87" s="25">
        <v>3006373</v>
      </c>
      <c r="R87" s="26">
        <v>3006373</v>
      </c>
      <c r="S87" s="25">
        <v>3027647</v>
      </c>
      <c r="T87" s="24">
        <v>3259351</v>
      </c>
      <c r="U87" s="25">
        <v>7421195</v>
      </c>
      <c r="V87" s="26">
        <v>5358025</v>
      </c>
      <c r="W87" s="25">
        <v>1210981</v>
      </c>
      <c r="X87" s="24">
        <v>840708</v>
      </c>
      <c r="Y87" s="25">
        <v>0</v>
      </c>
      <c r="Z87" s="24">
        <v>0</v>
      </c>
      <c r="AA87" s="26">
        <v>17597386</v>
      </c>
      <c r="AB87" s="26">
        <v>15395647</v>
      </c>
      <c r="AC87" s="57">
        <v>-0.12509999999999999</v>
      </c>
      <c r="AD87" s="7"/>
      <c r="AE87" s="15" t="s">
        <v>19</v>
      </c>
      <c r="AF87" s="99"/>
      <c r="AG87" s="7"/>
      <c r="AH87" s="141"/>
    </row>
    <row r="88" spans="1:34" x14ac:dyDescent="0.35">
      <c r="A88" s="144"/>
      <c r="B88" s="7"/>
      <c r="C88" s="10" t="s">
        <v>20</v>
      </c>
      <c r="D88" s="12"/>
      <c r="E88" s="23">
        <v>0</v>
      </c>
      <c r="F88" s="24">
        <v>0</v>
      </c>
      <c r="G88" s="25">
        <v>0</v>
      </c>
      <c r="H88" s="24">
        <v>0</v>
      </c>
      <c r="I88" s="25">
        <v>160830</v>
      </c>
      <c r="J88" s="24">
        <v>160830</v>
      </c>
      <c r="K88" s="25">
        <v>482849</v>
      </c>
      <c r="L88" s="24">
        <v>482849</v>
      </c>
      <c r="M88" s="25">
        <v>146603</v>
      </c>
      <c r="N88" s="24">
        <v>146603</v>
      </c>
      <c r="O88" s="25">
        <v>1340751</v>
      </c>
      <c r="P88" s="24">
        <v>1340751</v>
      </c>
      <c r="Q88" s="25">
        <v>2185981</v>
      </c>
      <c r="R88" s="26">
        <v>2185981</v>
      </c>
      <c r="S88" s="25">
        <v>2201450</v>
      </c>
      <c r="T88" s="24">
        <v>2369926</v>
      </c>
      <c r="U88" s="25">
        <v>5396309</v>
      </c>
      <c r="V88" s="26">
        <v>3895904</v>
      </c>
      <c r="W88" s="25">
        <v>880563</v>
      </c>
      <c r="X88" s="24">
        <v>611292</v>
      </c>
      <c r="Y88" s="25">
        <v>0</v>
      </c>
      <c r="Z88" s="24">
        <v>0</v>
      </c>
      <c r="AA88" s="26">
        <v>12795336</v>
      </c>
      <c r="AB88" s="26">
        <v>11194136</v>
      </c>
      <c r="AC88" s="57">
        <v>-0.12509999999999999</v>
      </c>
      <c r="AD88" s="7"/>
      <c r="AE88" s="15" t="s">
        <v>20</v>
      </c>
      <c r="AF88" s="99"/>
      <c r="AG88" s="7"/>
      <c r="AH88" s="141"/>
    </row>
    <row r="89" spans="1:34" ht="15" thickBot="1" x14ac:dyDescent="0.4">
      <c r="A89" s="144"/>
      <c r="B89" s="7"/>
      <c r="C89" s="7" t="s">
        <v>21</v>
      </c>
      <c r="D89" s="9" t="s">
        <v>54</v>
      </c>
      <c r="E89" s="76">
        <f>+E88+E87</f>
        <v>0</v>
      </c>
      <c r="F89" s="77">
        <f t="shared" ref="F89:AB89" si="15">+F88+F87</f>
        <v>0</v>
      </c>
      <c r="G89" s="78">
        <f t="shared" si="15"/>
        <v>0</v>
      </c>
      <c r="H89" s="77">
        <f t="shared" si="15"/>
        <v>0</v>
      </c>
      <c r="I89" s="78">
        <f t="shared" si="15"/>
        <v>382116</v>
      </c>
      <c r="J89" s="77">
        <f t="shared" si="15"/>
        <v>382116</v>
      </c>
      <c r="K89" s="78">
        <f t="shared" si="15"/>
        <v>1147200</v>
      </c>
      <c r="L89" s="77">
        <f t="shared" si="15"/>
        <v>1147200</v>
      </c>
      <c r="M89" s="78">
        <f t="shared" si="15"/>
        <v>348225</v>
      </c>
      <c r="N89" s="77">
        <f t="shared" si="15"/>
        <v>348225</v>
      </c>
      <c r="O89" s="78">
        <f t="shared" si="15"/>
        <v>3184682</v>
      </c>
      <c r="P89" s="77">
        <f t="shared" si="15"/>
        <v>3184682</v>
      </c>
      <c r="Q89" s="78">
        <f t="shared" si="15"/>
        <v>5192354</v>
      </c>
      <c r="R89" s="79">
        <f t="shared" si="15"/>
        <v>5192354</v>
      </c>
      <c r="S89" s="78">
        <f t="shared" si="15"/>
        <v>5229097</v>
      </c>
      <c r="T89" s="77">
        <f t="shared" si="15"/>
        <v>5629277</v>
      </c>
      <c r="U89" s="78">
        <f t="shared" si="15"/>
        <v>12817504</v>
      </c>
      <c r="V89" s="79">
        <f t="shared" si="15"/>
        <v>9253929</v>
      </c>
      <c r="W89" s="78">
        <f t="shared" si="15"/>
        <v>2091544</v>
      </c>
      <c r="X89" s="77">
        <f t="shared" si="15"/>
        <v>1452000</v>
      </c>
      <c r="Y89" s="78">
        <f t="shared" si="15"/>
        <v>0</v>
      </c>
      <c r="Z89" s="77">
        <f t="shared" si="15"/>
        <v>0</v>
      </c>
      <c r="AA89" s="79">
        <f t="shared" si="15"/>
        <v>30392722</v>
      </c>
      <c r="AB89" s="79">
        <f t="shared" si="15"/>
        <v>26589783</v>
      </c>
      <c r="AC89" s="80">
        <v>-0.12509999999999999</v>
      </c>
      <c r="AD89" s="7"/>
      <c r="AE89" s="22" t="s">
        <v>21</v>
      </c>
      <c r="AF89" s="101" t="s">
        <v>54</v>
      </c>
      <c r="AG89" s="7"/>
      <c r="AH89" s="141"/>
    </row>
    <row r="90" spans="1:34" ht="15" thickBot="1" x14ac:dyDescent="0.4">
      <c r="A90" s="144"/>
      <c r="B90" s="7"/>
      <c r="C90" s="20"/>
      <c r="D90" s="41"/>
      <c r="E90" s="35"/>
      <c r="F90" s="36"/>
      <c r="G90" s="37"/>
      <c r="H90" s="36"/>
      <c r="I90" s="37"/>
      <c r="J90" s="36"/>
      <c r="K90" s="37"/>
      <c r="L90" s="36"/>
      <c r="M90" s="37"/>
      <c r="N90" s="36"/>
      <c r="O90" s="37"/>
      <c r="P90" s="36"/>
      <c r="Q90" s="37"/>
      <c r="R90" s="38"/>
      <c r="S90" s="37"/>
      <c r="T90" s="36"/>
      <c r="U90" s="37"/>
      <c r="V90" s="38"/>
      <c r="W90" s="37"/>
      <c r="X90" s="36"/>
      <c r="Y90" s="37"/>
      <c r="Z90" s="36"/>
      <c r="AA90" s="38"/>
      <c r="AB90" s="38"/>
      <c r="AC90" s="58"/>
      <c r="AD90" s="7"/>
      <c r="AE90" s="20"/>
      <c r="AF90" s="107"/>
      <c r="AG90" s="7"/>
      <c r="AH90" s="141"/>
    </row>
    <row r="91" spans="1:34" x14ac:dyDescent="0.35">
      <c r="A91" s="144"/>
      <c r="B91" s="7"/>
      <c r="C91" s="42" t="s">
        <v>55</v>
      </c>
      <c r="D91" s="43">
        <v>40</v>
      </c>
      <c r="E91" s="31"/>
      <c r="F91" s="32"/>
      <c r="G91" s="33"/>
      <c r="H91" s="32"/>
      <c r="I91" s="33"/>
      <c r="J91" s="32"/>
      <c r="K91" s="33"/>
      <c r="L91" s="32"/>
      <c r="M91" s="33"/>
      <c r="N91" s="32"/>
      <c r="O91" s="33"/>
      <c r="P91" s="32"/>
      <c r="Q91" s="33"/>
      <c r="R91" s="34"/>
      <c r="S91" s="33"/>
      <c r="T91" s="32"/>
      <c r="U91" s="33"/>
      <c r="V91" s="34"/>
      <c r="W91" s="33"/>
      <c r="X91" s="32"/>
      <c r="Y91" s="33"/>
      <c r="Z91" s="32"/>
      <c r="AA91" s="34"/>
      <c r="AB91" s="34"/>
      <c r="AC91" s="19"/>
      <c r="AD91" s="7"/>
      <c r="AE91" s="105" t="s">
        <v>55</v>
      </c>
      <c r="AF91" s="106">
        <v>40</v>
      </c>
      <c r="AG91" s="7"/>
      <c r="AH91" s="141"/>
    </row>
    <row r="92" spans="1:34" x14ac:dyDescent="0.35">
      <c r="A92" s="144"/>
      <c r="B92" s="7"/>
      <c r="C92" s="10" t="s">
        <v>19</v>
      </c>
      <c r="D92" s="12"/>
      <c r="E92" s="23">
        <v>0</v>
      </c>
      <c r="F92" s="24">
        <v>0</v>
      </c>
      <c r="G92" s="25">
        <v>0</v>
      </c>
      <c r="H92" s="24">
        <v>0</v>
      </c>
      <c r="I92" s="25">
        <v>0</v>
      </c>
      <c r="J92" s="24">
        <v>0</v>
      </c>
      <c r="K92" s="25">
        <v>461205</v>
      </c>
      <c r="L92" s="24">
        <v>461205</v>
      </c>
      <c r="M92" s="25">
        <v>685679</v>
      </c>
      <c r="N92" s="24">
        <v>13654787</v>
      </c>
      <c r="O92" s="25">
        <v>0</v>
      </c>
      <c r="P92" s="24">
        <v>0</v>
      </c>
      <c r="Q92" s="25">
        <v>0</v>
      </c>
      <c r="R92" s="26">
        <v>0</v>
      </c>
      <c r="S92" s="25">
        <v>0</v>
      </c>
      <c r="T92" s="24">
        <v>0</v>
      </c>
      <c r="U92" s="25">
        <v>0</v>
      </c>
      <c r="V92" s="26">
        <v>0</v>
      </c>
      <c r="W92" s="25">
        <v>0</v>
      </c>
      <c r="X92" s="24">
        <v>0</v>
      </c>
      <c r="Y92" s="25">
        <v>0</v>
      </c>
      <c r="Z92" s="24">
        <v>0</v>
      </c>
      <c r="AA92" s="26">
        <v>1146884</v>
      </c>
      <c r="AB92" s="26">
        <v>14115992</v>
      </c>
      <c r="AC92" s="57">
        <v>11.3081</v>
      </c>
      <c r="AD92" s="7"/>
      <c r="AE92" s="15" t="s">
        <v>19</v>
      </c>
      <c r="AF92" s="99"/>
      <c r="AG92" s="7"/>
      <c r="AH92" s="141"/>
    </row>
    <row r="93" spans="1:34" x14ac:dyDescent="0.35">
      <c r="A93" s="144"/>
      <c r="B93" s="7"/>
      <c r="C93" s="10" t="s">
        <v>20</v>
      </c>
      <c r="D93" s="12"/>
      <c r="E93" s="23">
        <v>0</v>
      </c>
      <c r="F93" s="24">
        <v>0</v>
      </c>
      <c r="G93" s="25">
        <v>0</v>
      </c>
      <c r="H93" s="24">
        <v>0</v>
      </c>
      <c r="I93" s="25">
        <v>0</v>
      </c>
      <c r="J93" s="24">
        <v>0</v>
      </c>
      <c r="K93" s="25">
        <v>335350</v>
      </c>
      <c r="L93" s="24">
        <v>335350</v>
      </c>
      <c r="M93" s="25">
        <v>485662</v>
      </c>
      <c r="N93" s="24">
        <v>9928611</v>
      </c>
      <c r="O93" s="25">
        <v>0</v>
      </c>
      <c r="P93" s="24">
        <v>0</v>
      </c>
      <c r="Q93" s="25">
        <v>0</v>
      </c>
      <c r="R93" s="26">
        <v>0</v>
      </c>
      <c r="S93" s="25">
        <v>0</v>
      </c>
      <c r="T93" s="24">
        <v>0</v>
      </c>
      <c r="U93" s="25">
        <v>0</v>
      </c>
      <c r="V93" s="26">
        <v>0</v>
      </c>
      <c r="W93" s="25">
        <v>0</v>
      </c>
      <c r="X93" s="24">
        <v>0</v>
      </c>
      <c r="Y93" s="25">
        <v>0</v>
      </c>
      <c r="Z93" s="24">
        <v>0</v>
      </c>
      <c r="AA93" s="26">
        <v>821012</v>
      </c>
      <c r="AB93" s="26">
        <v>10263961</v>
      </c>
      <c r="AC93" s="57">
        <v>11.5016</v>
      </c>
      <c r="AD93" s="7"/>
      <c r="AE93" s="15" t="s">
        <v>20</v>
      </c>
      <c r="AF93" s="99"/>
      <c r="AG93" s="7"/>
      <c r="AH93" s="141"/>
    </row>
    <row r="94" spans="1:34" ht="15" thickBot="1" x14ac:dyDescent="0.4">
      <c r="A94" s="144"/>
      <c r="B94" s="7"/>
      <c r="C94" s="7" t="s">
        <v>21</v>
      </c>
      <c r="D94" s="9" t="s">
        <v>56</v>
      </c>
      <c r="E94" s="76">
        <v>0</v>
      </c>
      <c r="F94" s="77">
        <v>0</v>
      </c>
      <c r="G94" s="78">
        <v>0</v>
      </c>
      <c r="H94" s="77">
        <v>0</v>
      </c>
      <c r="I94" s="78">
        <v>0</v>
      </c>
      <c r="J94" s="77">
        <v>0</v>
      </c>
      <c r="K94" s="78">
        <v>796555</v>
      </c>
      <c r="L94" s="77">
        <v>796555</v>
      </c>
      <c r="M94" s="78">
        <v>1171341</v>
      </c>
      <c r="N94" s="77">
        <v>23583398</v>
      </c>
      <c r="O94" s="78">
        <v>0</v>
      </c>
      <c r="P94" s="77">
        <v>0</v>
      </c>
      <c r="Q94" s="78">
        <v>0</v>
      </c>
      <c r="R94" s="79">
        <v>0</v>
      </c>
      <c r="S94" s="78">
        <v>0</v>
      </c>
      <c r="T94" s="77">
        <v>0</v>
      </c>
      <c r="U94" s="78">
        <v>0</v>
      </c>
      <c r="V94" s="79">
        <v>0</v>
      </c>
      <c r="W94" s="78">
        <v>0</v>
      </c>
      <c r="X94" s="77">
        <v>0</v>
      </c>
      <c r="Y94" s="78">
        <v>0</v>
      </c>
      <c r="Z94" s="77">
        <v>0</v>
      </c>
      <c r="AA94" s="79">
        <v>1967896</v>
      </c>
      <c r="AB94" s="79">
        <v>24379953</v>
      </c>
      <c r="AC94" s="80">
        <v>11.3888</v>
      </c>
      <c r="AD94" s="7"/>
      <c r="AE94" s="22" t="s">
        <v>21</v>
      </c>
      <c r="AF94" s="101" t="s">
        <v>56</v>
      </c>
      <c r="AG94" s="7"/>
      <c r="AH94" s="141"/>
    </row>
    <row r="95" spans="1:34" ht="15" thickBot="1" x14ac:dyDescent="0.4">
      <c r="A95" s="144"/>
      <c r="B95" s="7"/>
      <c r="C95" s="20"/>
      <c r="D95" s="21"/>
      <c r="E95" s="35"/>
      <c r="F95" s="36"/>
      <c r="G95" s="37"/>
      <c r="H95" s="36"/>
      <c r="I95" s="37"/>
      <c r="J95" s="36"/>
      <c r="K95" s="37"/>
      <c r="L95" s="36"/>
      <c r="M95" s="37"/>
      <c r="N95" s="36"/>
      <c r="O95" s="37"/>
      <c r="P95" s="36"/>
      <c r="Q95" s="37"/>
      <c r="R95" s="38"/>
      <c r="S95" s="37"/>
      <c r="T95" s="36"/>
      <c r="U95" s="37"/>
      <c r="V95" s="38"/>
      <c r="W95" s="37"/>
      <c r="X95" s="36"/>
      <c r="Y95" s="37"/>
      <c r="Z95" s="36"/>
      <c r="AA95" s="38"/>
      <c r="AB95" s="38"/>
      <c r="AC95" s="58"/>
      <c r="AD95" s="7"/>
      <c r="AE95" s="20"/>
      <c r="AF95" s="104"/>
      <c r="AG95" s="7"/>
      <c r="AH95" s="141"/>
    </row>
    <row r="96" spans="1:34" x14ac:dyDescent="0.35">
      <c r="A96" s="144"/>
      <c r="B96" s="7"/>
      <c r="C96" s="42" t="s">
        <v>57</v>
      </c>
      <c r="D96" s="43">
        <v>40</v>
      </c>
      <c r="E96" s="31"/>
      <c r="F96" s="32"/>
      <c r="G96" s="33"/>
      <c r="H96" s="32"/>
      <c r="I96" s="33"/>
      <c r="J96" s="32"/>
      <c r="K96" s="33"/>
      <c r="L96" s="32"/>
      <c r="M96" s="33"/>
      <c r="N96" s="32"/>
      <c r="O96" s="33"/>
      <c r="P96" s="32"/>
      <c r="Q96" s="33"/>
      <c r="R96" s="34"/>
      <c r="S96" s="33"/>
      <c r="T96" s="32"/>
      <c r="U96" s="33"/>
      <c r="V96" s="34"/>
      <c r="W96" s="33"/>
      <c r="X96" s="32"/>
      <c r="Y96" s="33"/>
      <c r="Z96" s="32"/>
      <c r="AA96" s="34"/>
      <c r="AB96" s="34"/>
      <c r="AC96" s="19"/>
      <c r="AD96" s="7"/>
      <c r="AE96" s="105" t="s">
        <v>57</v>
      </c>
      <c r="AF96" s="106">
        <v>40</v>
      </c>
      <c r="AG96" s="7"/>
      <c r="AH96" s="141"/>
    </row>
    <row r="97" spans="1:34" x14ac:dyDescent="0.35">
      <c r="A97" s="144"/>
      <c r="B97" s="7"/>
      <c r="C97" s="10" t="s">
        <v>19</v>
      </c>
      <c r="D97" s="12"/>
      <c r="E97" s="23">
        <v>0</v>
      </c>
      <c r="F97" s="24">
        <v>0</v>
      </c>
      <c r="G97" s="25">
        <v>0</v>
      </c>
      <c r="H97" s="24">
        <v>0</v>
      </c>
      <c r="I97" s="25">
        <v>0</v>
      </c>
      <c r="J97" s="24">
        <v>0</v>
      </c>
      <c r="K97" s="25">
        <v>0</v>
      </c>
      <c r="L97" s="24">
        <v>0</v>
      </c>
      <c r="M97" s="25">
        <v>0</v>
      </c>
      <c r="N97" s="24">
        <v>0</v>
      </c>
      <c r="O97" s="25">
        <v>0</v>
      </c>
      <c r="P97" s="24">
        <v>0</v>
      </c>
      <c r="Q97" s="25">
        <v>0</v>
      </c>
      <c r="R97" s="26">
        <v>0</v>
      </c>
      <c r="S97" s="25">
        <v>33929</v>
      </c>
      <c r="T97" s="24">
        <v>33929</v>
      </c>
      <c r="U97" s="25">
        <v>247178</v>
      </c>
      <c r="V97" s="26">
        <v>79921</v>
      </c>
      <c r="W97" s="25">
        <v>462060</v>
      </c>
      <c r="X97" s="24">
        <v>280289</v>
      </c>
      <c r="Y97" s="25">
        <v>0</v>
      </c>
      <c r="Z97" s="24">
        <v>0</v>
      </c>
      <c r="AA97" s="26">
        <v>743167</v>
      </c>
      <c r="AB97" s="26">
        <v>394139</v>
      </c>
      <c r="AC97" s="57">
        <v>-0.46960000000000002</v>
      </c>
      <c r="AD97" s="7"/>
      <c r="AE97" s="15" t="s">
        <v>19</v>
      </c>
      <c r="AF97" s="99"/>
      <c r="AG97" s="7"/>
      <c r="AH97" s="141"/>
    </row>
    <row r="98" spans="1:34" x14ac:dyDescent="0.35">
      <c r="A98" s="144"/>
      <c r="B98" s="7"/>
      <c r="C98" s="10" t="s">
        <v>20</v>
      </c>
      <c r="D98" s="12"/>
      <c r="E98" s="23">
        <v>0</v>
      </c>
      <c r="F98" s="24">
        <v>0</v>
      </c>
      <c r="G98" s="25">
        <v>0</v>
      </c>
      <c r="H98" s="24">
        <v>0</v>
      </c>
      <c r="I98" s="25">
        <v>0</v>
      </c>
      <c r="J98" s="24">
        <v>0</v>
      </c>
      <c r="K98" s="25">
        <v>0</v>
      </c>
      <c r="L98" s="24">
        <v>0</v>
      </c>
      <c r="M98" s="25">
        <v>0</v>
      </c>
      <c r="N98" s="24">
        <v>0</v>
      </c>
      <c r="O98" s="25">
        <v>0</v>
      </c>
      <c r="P98" s="24">
        <v>0</v>
      </c>
      <c r="Q98" s="25">
        <v>0</v>
      </c>
      <c r="R98" s="26">
        <v>0</v>
      </c>
      <c r="S98" s="25">
        <v>24671</v>
      </c>
      <c r="T98" s="24">
        <v>24671</v>
      </c>
      <c r="U98" s="25">
        <v>179727</v>
      </c>
      <c r="V98" s="26">
        <v>58112</v>
      </c>
      <c r="W98" s="25">
        <v>335970</v>
      </c>
      <c r="X98" s="24">
        <v>203803</v>
      </c>
      <c r="Y98" s="25">
        <v>0</v>
      </c>
      <c r="Z98" s="24">
        <v>0</v>
      </c>
      <c r="AA98" s="26">
        <v>540368</v>
      </c>
      <c r="AB98" s="26">
        <v>286586</v>
      </c>
      <c r="AC98" s="57">
        <v>-0.46960000000000002</v>
      </c>
      <c r="AD98" s="7"/>
      <c r="AE98" s="15" t="s">
        <v>20</v>
      </c>
      <c r="AF98" s="99"/>
      <c r="AG98" s="7"/>
      <c r="AH98" s="141"/>
    </row>
    <row r="99" spans="1:34" ht="15" thickBot="1" x14ac:dyDescent="0.4">
      <c r="A99" s="144"/>
      <c r="B99" s="7"/>
      <c r="C99" s="7" t="s">
        <v>21</v>
      </c>
      <c r="D99" s="9" t="s">
        <v>58</v>
      </c>
      <c r="E99" s="76">
        <f>+E98+E97</f>
        <v>0</v>
      </c>
      <c r="F99" s="76">
        <f t="shared" ref="F99:AB99" si="16">+F98+F97</f>
        <v>0</v>
      </c>
      <c r="G99" s="76">
        <f t="shared" si="16"/>
        <v>0</v>
      </c>
      <c r="H99" s="76">
        <f t="shared" si="16"/>
        <v>0</v>
      </c>
      <c r="I99" s="78">
        <f t="shared" si="16"/>
        <v>0</v>
      </c>
      <c r="J99" s="77">
        <f t="shared" si="16"/>
        <v>0</v>
      </c>
      <c r="K99" s="78">
        <f t="shared" si="16"/>
        <v>0</v>
      </c>
      <c r="L99" s="77">
        <f t="shared" si="16"/>
        <v>0</v>
      </c>
      <c r="M99" s="78">
        <f t="shared" si="16"/>
        <v>0</v>
      </c>
      <c r="N99" s="77">
        <f t="shared" si="16"/>
        <v>0</v>
      </c>
      <c r="O99" s="78">
        <f t="shared" si="16"/>
        <v>0</v>
      </c>
      <c r="P99" s="77">
        <f t="shared" si="16"/>
        <v>0</v>
      </c>
      <c r="Q99" s="78">
        <f t="shared" si="16"/>
        <v>0</v>
      </c>
      <c r="R99" s="77">
        <f t="shared" si="16"/>
        <v>0</v>
      </c>
      <c r="S99" s="78">
        <f t="shared" si="16"/>
        <v>58600</v>
      </c>
      <c r="T99" s="77">
        <f t="shared" si="16"/>
        <v>58600</v>
      </c>
      <c r="U99" s="78">
        <f t="shared" si="16"/>
        <v>426905</v>
      </c>
      <c r="V99" s="77">
        <f t="shared" si="16"/>
        <v>138033</v>
      </c>
      <c r="W99" s="78">
        <f t="shared" si="16"/>
        <v>798030</v>
      </c>
      <c r="X99" s="77">
        <f t="shared" si="16"/>
        <v>484092</v>
      </c>
      <c r="Y99" s="78">
        <f t="shared" si="16"/>
        <v>0</v>
      </c>
      <c r="Z99" s="77">
        <f t="shared" si="16"/>
        <v>0</v>
      </c>
      <c r="AA99" s="76">
        <f t="shared" si="16"/>
        <v>1283535</v>
      </c>
      <c r="AB99" s="76">
        <f t="shared" si="16"/>
        <v>680725</v>
      </c>
      <c r="AC99" s="80">
        <v>-0.46960000000000002</v>
      </c>
      <c r="AD99" s="7"/>
      <c r="AE99" s="22" t="s">
        <v>21</v>
      </c>
      <c r="AF99" s="101" t="s">
        <v>58</v>
      </c>
      <c r="AG99" s="7"/>
      <c r="AH99" s="141"/>
    </row>
    <row r="100" spans="1:34" ht="15" thickBot="1" x14ac:dyDescent="0.4">
      <c r="A100" s="144"/>
      <c r="B100" s="7"/>
      <c r="C100" s="20"/>
      <c r="D100" s="21"/>
      <c r="E100" s="35"/>
      <c r="F100" s="36"/>
      <c r="G100" s="37"/>
      <c r="H100" s="36"/>
      <c r="I100" s="37"/>
      <c r="J100" s="36"/>
      <c r="K100" s="37"/>
      <c r="L100" s="36"/>
      <c r="M100" s="37"/>
      <c r="N100" s="36"/>
      <c r="O100" s="37"/>
      <c r="P100" s="36"/>
      <c r="Q100" s="37"/>
      <c r="R100" s="38"/>
      <c r="S100" s="37"/>
      <c r="T100" s="36"/>
      <c r="U100" s="37"/>
      <c r="V100" s="38"/>
      <c r="W100" s="37"/>
      <c r="X100" s="36"/>
      <c r="Y100" s="37"/>
      <c r="Z100" s="36"/>
      <c r="AA100" s="38"/>
      <c r="AB100" s="38"/>
      <c r="AC100" s="58"/>
      <c r="AD100" s="7"/>
      <c r="AE100" s="20"/>
      <c r="AF100" s="104"/>
      <c r="AG100" s="7"/>
      <c r="AH100" s="141"/>
    </row>
    <row r="101" spans="1:34" x14ac:dyDescent="0.35">
      <c r="A101" s="144"/>
      <c r="B101" s="7"/>
      <c r="C101" s="42" t="s">
        <v>59</v>
      </c>
      <c r="D101" s="43">
        <v>40</v>
      </c>
      <c r="E101" s="31"/>
      <c r="F101" s="32"/>
      <c r="G101" s="33"/>
      <c r="H101" s="32"/>
      <c r="I101" s="33"/>
      <c r="J101" s="32"/>
      <c r="K101" s="33"/>
      <c r="L101" s="32"/>
      <c r="M101" s="33"/>
      <c r="N101" s="32"/>
      <c r="O101" s="33"/>
      <c r="P101" s="32"/>
      <c r="Q101" s="33"/>
      <c r="R101" s="34"/>
      <c r="S101" s="33"/>
      <c r="T101" s="32"/>
      <c r="U101" s="33"/>
      <c r="V101" s="34"/>
      <c r="W101" s="33"/>
      <c r="X101" s="32"/>
      <c r="Y101" s="33"/>
      <c r="Z101" s="32"/>
      <c r="AA101" s="34"/>
      <c r="AB101" s="34"/>
      <c r="AC101" s="19"/>
      <c r="AD101" s="7"/>
      <c r="AE101" s="105" t="s">
        <v>59</v>
      </c>
      <c r="AF101" s="106">
        <v>40</v>
      </c>
      <c r="AG101" s="7"/>
      <c r="AH101" s="141"/>
    </row>
    <row r="102" spans="1:34" x14ac:dyDescent="0.35">
      <c r="A102" s="144"/>
      <c r="B102" s="7"/>
      <c r="C102" s="10" t="s">
        <v>19</v>
      </c>
      <c r="D102" s="12"/>
      <c r="E102" s="23">
        <v>0</v>
      </c>
      <c r="F102" s="24">
        <v>0</v>
      </c>
      <c r="G102" s="25">
        <v>0</v>
      </c>
      <c r="H102" s="24">
        <v>0</v>
      </c>
      <c r="I102" s="25">
        <v>0</v>
      </c>
      <c r="J102" s="24">
        <v>0</v>
      </c>
      <c r="K102" s="25">
        <v>0</v>
      </c>
      <c r="L102" s="24">
        <v>0</v>
      </c>
      <c r="M102" s="25">
        <v>0</v>
      </c>
      <c r="N102" s="24">
        <v>0</v>
      </c>
      <c r="O102" s="25">
        <v>0</v>
      </c>
      <c r="P102" s="24">
        <v>0</v>
      </c>
      <c r="Q102" s="25">
        <v>0</v>
      </c>
      <c r="R102" s="26">
        <v>0</v>
      </c>
      <c r="S102" s="25">
        <v>8106</v>
      </c>
      <c r="T102" s="24">
        <v>8106</v>
      </c>
      <c r="U102" s="25">
        <v>6744</v>
      </c>
      <c r="V102" s="26">
        <v>0</v>
      </c>
      <c r="W102" s="25">
        <v>66869</v>
      </c>
      <c r="X102" s="24">
        <v>54959.53</v>
      </c>
      <c r="Y102" s="25">
        <v>0</v>
      </c>
      <c r="Z102" s="24">
        <v>0</v>
      </c>
      <c r="AA102" s="26">
        <v>81719</v>
      </c>
      <c r="AB102" s="26">
        <v>63065.53</v>
      </c>
      <c r="AC102" s="57">
        <v>-0.2283</v>
      </c>
      <c r="AD102" s="7"/>
      <c r="AE102" s="15" t="s">
        <v>19</v>
      </c>
      <c r="AF102" s="99"/>
      <c r="AG102" s="7"/>
      <c r="AH102" s="141"/>
    </row>
    <row r="103" spans="1:34" x14ac:dyDescent="0.35">
      <c r="A103" s="144"/>
      <c r="B103" s="7"/>
      <c r="C103" s="10" t="s">
        <v>20</v>
      </c>
      <c r="D103" s="12"/>
      <c r="E103" s="23">
        <v>0</v>
      </c>
      <c r="F103" s="24">
        <v>0</v>
      </c>
      <c r="G103" s="25">
        <v>0</v>
      </c>
      <c r="H103" s="24">
        <v>0</v>
      </c>
      <c r="I103" s="25">
        <v>0</v>
      </c>
      <c r="J103" s="24">
        <v>0</v>
      </c>
      <c r="K103" s="25">
        <v>0</v>
      </c>
      <c r="L103" s="24">
        <v>0</v>
      </c>
      <c r="M103" s="25">
        <v>0</v>
      </c>
      <c r="N103" s="24">
        <v>0</v>
      </c>
      <c r="O103" s="25">
        <v>0</v>
      </c>
      <c r="P103" s="24">
        <v>0</v>
      </c>
      <c r="Q103" s="25">
        <v>0</v>
      </c>
      <c r="R103" s="26">
        <v>0</v>
      </c>
      <c r="S103" s="25">
        <v>5894</v>
      </c>
      <c r="T103" s="24">
        <v>5894</v>
      </c>
      <c r="U103" s="25">
        <v>4904</v>
      </c>
      <c r="V103" s="26">
        <v>0</v>
      </c>
      <c r="W103" s="25">
        <v>48621</v>
      </c>
      <c r="X103" s="24">
        <v>39961.94</v>
      </c>
      <c r="Y103" s="25">
        <v>0</v>
      </c>
      <c r="Z103" s="24">
        <v>0</v>
      </c>
      <c r="AA103" s="26">
        <v>59419</v>
      </c>
      <c r="AB103" s="26">
        <v>45855.94</v>
      </c>
      <c r="AC103" s="57">
        <v>-0.2283</v>
      </c>
      <c r="AD103" s="7"/>
      <c r="AE103" s="15" t="s">
        <v>20</v>
      </c>
      <c r="AF103" s="99"/>
      <c r="AG103" s="7"/>
      <c r="AH103" s="141"/>
    </row>
    <row r="104" spans="1:34" s="63" customFormat="1" ht="15" thickBot="1" x14ac:dyDescent="0.4">
      <c r="A104" s="145"/>
      <c r="B104" s="119"/>
      <c r="C104" s="61" t="s">
        <v>21</v>
      </c>
      <c r="D104" s="62" t="s">
        <v>60</v>
      </c>
      <c r="E104" s="93">
        <f>+E103+E102</f>
        <v>0</v>
      </c>
      <c r="F104" s="94">
        <f t="shared" ref="F104:AB104" si="17">+F103+F102</f>
        <v>0</v>
      </c>
      <c r="G104" s="95">
        <f t="shared" si="17"/>
        <v>0</v>
      </c>
      <c r="H104" s="94">
        <f t="shared" si="17"/>
        <v>0</v>
      </c>
      <c r="I104" s="95">
        <f t="shared" si="17"/>
        <v>0</v>
      </c>
      <c r="J104" s="94">
        <f t="shared" si="17"/>
        <v>0</v>
      </c>
      <c r="K104" s="95">
        <f t="shared" si="17"/>
        <v>0</v>
      </c>
      <c r="L104" s="94">
        <f t="shared" si="17"/>
        <v>0</v>
      </c>
      <c r="M104" s="95">
        <f t="shared" si="17"/>
        <v>0</v>
      </c>
      <c r="N104" s="94">
        <f t="shared" si="17"/>
        <v>0</v>
      </c>
      <c r="O104" s="95">
        <f t="shared" si="17"/>
        <v>0</v>
      </c>
      <c r="P104" s="94">
        <f t="shared" si="17"/>
        <v>0</v>
      </c>
      <c r="Q104" s="95">
        <f t="shared" si="17"/>
        <v>0</v>
      </c>
      <c r="R104" s="96">
        <f t="shared" si="17"/>
        <v>0</v>
      </c>
      <c r="S104" s="95">
        <f t="shared" si="17"/>
        <v>14000</v>
      </c>
      <c r="T104" s="94">
        <f t="shared" si="17"/>
        <v>14000</v>
      </c>
      <c r="U104" s="95">
        <f t="shared" si="17"/>
        <v>11648</v>
      </c>
      <c r="V104" s="96">
        <f t="shared" si="17"/>
        <v>0</v>
      </c>
      <c r="W104" s="95">
        <f t="shared" si="17"/>
        <v>115490</v>
      </c>
      <c r="X104" s="94">
        <f t="shared" si="17"/>
        <v>94921.47</v>
      </c>
      <c r="Y104" s="95">
        <f t="shared" si="17"/>
        <v>0</v>
      </c>
      <c r="Z104" s="94">
        <f t="shared" si="17"/>
        <v>0</v>
      </c>
      <c r="AA104" s="96">
        <f t="shared" si="17"/>
        <v>141138</v>
      </c>
      <c r="AB104" s="96">
        <f t="shared" si="17"/>
        <v>108921.47</v>
      </c>
      <c r="AC104" s="81">
        <v>-0.2283</v>
      </c>
      <c r="AD104" s="119"/>
      <c r="AE104" s="108" t="s">
        <v>21</v>
      </c>
      <c r="AF104" s="109" t="s">
        <v>60</v>
      </c>
      <c r="AG104" s="119"/>
      <c r="AH104" s="142"/>
    </row>
    <row r="105" spans="1:34" ht="15" thickBot="1" x14ac:dyDescent="0.4">
      <c r="A105" s="144"/>
      <c r="B105" s="7"/>
      <c r="C105" s="20"/>
      <c r="D105" s="21"/>
      <c r="E105" s="35"/>
      <c r="F105" s="36"/>
      <c r="G105" s="37"/>
      <c r="H105" s="36"/>
      <c r="I105" s="37"/>
      <c r="J105" s="36"/>
      <c r="K105" s="37"/>
      <c r="L105" s="36"/>
      <c r="M105" s="37"/>
      <c r="N105" s="36"/>
      <c r="O105" s="37"/>
      <c r="P105" s="36"/>
      <c r="Q105" s="37"/>
      <c r="R105" s="38"/>
      <c r="S105" s="37"/>
      <c r="T105" s="36"/>
      <c r="U105" s="37"/>
      <c r="V105" s="38"/>
      <c r="W105" s="37"/>
      <c r="X105" s="36"/>
      <c r="Y105" s="37"/>
      <c r="Z105" s="36"/>
      <c r="AA105" s="38"/>
      <c r="AB105" s="38"/>
      <c r="AC105" s="58"/>
      <c r="AD105" s="7"/>
      <c r="AE105" s="20"/>
      <c r="AF105" s="104"/>
      <c r="AG105" s="7"/>
      <c r="AH105" s="141"/>
    </row>
    <row r="106" spans="1:34" x14ac:dyDescent="0.35">
      <c r="A106" s="144"/>
      <c r="B106" s="7"/>
      <c r="C106" s="42" t="s">
        <v>61</v>
      </c>
      <c r="D106" s="43">
        <v>40</v>
      </c>
      <c r="E106" s="31"/>
      <c r="F106" s="32"/>
      <c r="G106" s="33"/>
      <c r="H106" s="32"/>
      <c r="I106" s="33"/>
      <c r="J106" s="32"/>
      <c r="K106" s="33"/>
      <c r="L106" s="32"/>
      <c r="M106" s="33"/>
      <c r="N106" s="32"/>
      <c r="O106" s="33"/>
      <c r="P106" s="32"/>
      <c r="Q106" s="33"/>
      <c r="R106" s="34"/>
      <c r="S106" s="33"/>
      <c r="T106" s="32"/>
      <c r="U106" s="33"/>
      <c r="V106" s="34"/>
      <c r="W106" s="33"/>
      <c r="X106" s="32"/>
      <c r="Y106" s="33"/>
      <c r="Z106" s="32"/>
      <c r="AA106" s="34"/>
      <c r="AB106" s="34"/>
      <c r="AC106" s="19"/>
      <c r="AD106" s="7"/>
      <c r="AE106" s="105" t="s">
        <v>61</v>
      </c>
      <c r="AF106" s="106">
        <v>40</v>
      </c>
      <c r="AG106" s="7"/>
      <c r="AH106" s="141"/>
    </row>
    <row r="107" spans="1:34" x14ac:dyDescent="0.35">
      <c r="A107" s="144"/>
      <c r="B107" s="7"/>
      <c r="C107" s="10" t="s">
        <v>19</v>
      </c>
      <c r="D107" s="12"/>
      <c r="E107" s="23">
        <v>0</v>
      </c>
      <c r="F107" s="24">
        <v>0</v>
      </c>
      <c r="G107" s="25">
        <v>0</v>
      </c>
      <c r="H107" s="24">
        <v>0</v>
      </c>
      <c r="I107" s="25">
        <v>0</v>
      </c>
      <c r="J107" s="24">
        <v>0</v>
      </c>
      <c r="K107" s="25">
        <v>0</v>
      </c>
      <c r="L107" s="24">
        <v>0</v>
      </c>
      <c r="M107" s="25">
        <v>0</v>
      </c>
      <c r="N107" s="24">
        <v>0</v>
      </c>
      <c r="O107" s="25">
        <v>0</v>
      </c>
      <c r="P107" s="24">
        <v>0</v>
      </c>
      <c r="Q107" s="25">
        <v>250562</v>
      </c>
      <c r="R107" s="26">
        <v>250562</v>
      </c>
      <c r="S107" s="25">
        <v>420181</v>
      </c>
      <c r="T107" s="24">
        <v>420181</v>
      </c>
      <c r="U107" s="25">
        <v>364687</v>
      </c>
      <c r="V107" s="26">
        <v>567516</v>
      </c>
      <c r="W107" s="25">
        <v>27834392</v>
      </c>
      <c r="X107" s="24">
        <v>5790000</v>
      </c>
      <c r="Y107" s="25">
        <v>0</v>
      </c>
      <c r="Z107" s="24">
        <v>19505352</v>
      </c>
      <c r="AA107" s="26">
        <v>28869822</v>
      </c>
      <c r="AB107" s="26">
        <v>26533611</v>
      </c>
      <c r="AC107" s="57">
        <v>-8.09E-2</v>
      </c>
      <c r="AD107" s="7"/>
      <c r="AE107" s="15" t="s">
        <v>19</v>
      </c>
      <c r="AF107" s="99"/>
      <c r="AG107" s="7"/>
      <c r="AH107" s="141"/>
    </row>
    <row r="108" spans="1:34" x14ac:dyDescent="0.35">
      <c r="A108" s="144"/>
      <c r="B108" s="7"/>
      <c r="C108" s="10" t="s">
        <v>20</v>
      </c>
      <c r="D108" s="12"/>
      <c r="E108" s="23">
        <v>0</v>
      </c>
      <c r="F108" s="24">
        <v>0</v>
      </c>
      <c r="G108" s="25">
        <v>0</v>
      </c>
      <c r="H108" s="24">
        <v>0</v>
      </c>
      <c r="I108" s="25">
        <v>0</v>
      </c>
      <c r="J108" s="24">
        <v>0</v>
      </c>
      <c r="K108" s="25">
        <v>0</v>
      </c>
      <c r="L108" s="24">
        <v>0</v>
      </c>
      <c r="M108" s="25">
        <v>0</v>
      </c>
      <c r="N108" s="24">
        <v>0</v>
      </c>
      <c r="O108" s="25">
        <v>0</v>
      </c>
      <c r="P108" s="24">
        <v>0</v>
      </c>
      <c r="Q108" s="25">
        <v>182188</v>
      </c>
      <c r="R108" s="26">
        <v>182188</v>
      </c>
      <c r="S108" s="25">
        <v>305520</v>
      </c>
      <c r="T108" s="24">
        <v>305520</v>
      </c>
      <c r="U108" s="25">
        <v>265170</v>
      </c>
      <c r="V108" s="26">
        <v>412650</v>
      </c>
      <c r="W108" s="25">
        <v>20238823</v>
      </c>
      <c r="X108" s="24">
        <v>4210000</v>
      </c>
      <c r="Y108" s="25">
        <v>0</v>
      </c>
      <c r="Z108" s="24">
        <v>14182648</v>
      </c>
      <c r="AA108" s="26">
        <v>20991701</v>
      </c>
      <c r="AB108" s="26">
        <v>19293006</v>
      </c>
      <c r="AC108" s="57">
        <v>-8.09E-2</v>
      </c>
      <c r="AD108" s="7"/>
      <c r="AE108" s="15" t="s">
        <v>20</v>
      </c>
      <c r="AF108" s="99"/>
      <c r="AG108" s="7"/>
      <c r="AH108" s="141"/>
    </row>
    <row r="109" spans="1:34" ht="15" thickBot="1" x14ac:dyDescent="0.4">
      <c r="A109" s="144"/>
      <c r="B109" s="7"/>
      <c r="C109" s="7" t="s">
        <v>21</v>
      </c>
      <c r="D109" s="9" t="s">
        <v>62</v>
      </c>
      <c r="E109" s="76">
        <f>+E108+E107</f>
        <v>0</v>
      </c>
      <c r="F109" s="77">
        <f t="shared" ref="F109:AB109" si="18">+F108+F107</f>
        <v>0</v>
      </c>
      <c r="G109" s="78">
        <f t="shared" si="18"/>
        <v>0</v>
      </c>
      <c r="H109" s="77">
        <f t="shared" si="18"/>
        <v>0</v>
      </c>
      <c r="I109" s="78">
        <f t="shared" si="18"/>
        <v>0</v>
      </c>
      <c r="J109" s="77">
        <f t="shared" si="18"/>
        <v>0</v>
      </c>
      <c r="K109" s="78">
        <f t="shared" si="18"/>
        <v>0</v>
      </c>
      <c r="L109" s="77">
        <f t="shared" si="18"/>
        <v>0</v>
      </c>
      <c r="M109" s="78">
        <f t="shared" si="18"/>
        <v>0</v>
      </c>
      <c r="N109" s="77">
        <f t="shared" si="18"/>
        <v>0</v>
      </c>
      <c r="O109" s="78">
        <f t="shared" si="18"/>
        <v>0</v>
      </c>
      <c r="P109" s="77">
        <f t="shared" si="18"/>
        <v>0</v>
      </c>
      <c r="Q109" s="78">
        <f t="shared" si="18"/>
        <v>432750</v>
      </c>
      <c r="R109" s="79">
        <f t="shared" si="18"/>
        <v>432750</v>
      </c>
      <c r="S109" s="78">
        <f t="shared" si="18"/>
        <v>725701</v>
      </c>
      <c r="T109" s="77">
        <f t="shared" si="18"/>
        <v>725701</v>
      </c>
      <c r="U109" s="78">
        <f t="shared" si="18"/>
        <v>629857</v>
      </c>
      <c r="V109" s="79">
        <f t="shared" si="18"/>
        <v>980166</v>
      </c>
      <c r="W109" s="78">
        <f t="shared" si="18"/>
        <v>48073215</v>
      </c>
      <c r="X109" s="77">
        <f t="shared" si="18"/>
        <v>10000000</v>
      </c>
      <c r="Y109" s="78">
        <f t="shared" si="18"/>
        <v>0</v>
      </c>
      <c r="Z109" s="77">
        <f t="shared" si="18"/>
        <v>33688000</v>
      </c>
      <c r="AA109" s="79">
        <f t="shared" si="18"/>
        <v>49861523</v>
      </c>
      <c r="AB109" s="79">
        <f t="shared" si="18"/>
        <v>45826617</v>
      </c>
      <c r="AC109" s="80">
        <v>-8.09E-2</v>
      </c>
      <c r="AD109" s="7"/>
      <c r="AE109" s="22" t="s">
        <v>21</v>
      </c>
      <c r="AF109" s="101" t="s">
        <v>62</v>
      </c>
      <c r="AG109" s="7"/>
      <c r="AH109" s="141"/>
    </row>
    <row r="110" spans="1:34" ht="15" thickBot="1" x14ac:dyDescent="0.4">
      <c r="A110" s="144"/>
      <c r="B110" s="7"/>
      <c r="C110" s="20"/>
      <c r="D110" s="21"/>
      <c r="E110" s="35"/>
      <c r="F110" s="36"/>
      <c r="G110" s="37"/>
      <c r="H110" s="36"/>
      <c r="I110" s="37"/>
      <c r="J110" s="36"/>
      <c r="K110" s="37"/>
      <c r="L110" s="36"/>
      <c r="M110" s="37"/>
      <c r="N110" s="36"/>
      <c r="O110" s="37"/>
      <c r="P110" s="36"/>
      <c r="Q110" s="37"/>
      <c r="R110" s="38"/>
      <c r="S110" s="37"/>
      <c r="T110" s="36"/>
      <c r="U110" s="37"/>
      <c r="V110" s="38"/>
      <c r="W110" s="37"/>
      <c r="X110" s="36"/>
      <c r="Y110" s="37"/>
      <c r="Z110" s="36"/>
      <c r="AA110" s="38"/>
      <c r="AB110" s="38"/>
      <c r="AC110" s="58"/>
      <c r="AD110" s="7"/>
      <c r="AE110" s="20"/>
      <c r="AF110" s="104"/>
      <c r="AG110" s="7"/>
      <c r="AH110" s="141"/>
    </row>
    <row r="111" spans="1:34" x14ac:dyDescent="0.35">
      <c r="A111" s="144"/>
      <c r="B111" s="7"/>
      <c r="C111" s="42" t="s">
        <v>63</v>
      </c>
      <c r="D111" s="43">
        <v>40</v>
      </c>
      <c r="E111" s="31"/>
      <c r="F111" s="32"/>
      <c r="G111" s="33"/>
      <c r="H111" s="32"/>
      <c r="I111" s="33"/>
      <c r="J111" s="32"/>
      <c r="K111" s="33"/>
      <c r="L111" s="32"/>
      <c r="M111" s="33"/>
      <c r="N111" s="32"/>
      <c r="O111" s="33"/>
      <c r="P111" s="32"/>
      <c r="Q111" s="33"/>
      <c r="R111" s="34"/>
      <c r="S111" s="33"/>
      <c r="T111" s="32"/>
      <c r="U111" s="33"/>
      <c r="V111" s="34"/>
      <c r="W111" s="33"/>
      <c r="X111" s="32"/>
      <c r="Y111" s="33"/>
      <c r="Z111" s="32"/>
      <c r="AA111" s="34"/>
      <c r="AB111" s="34"/>
      <c r="AC111" s="19"/>
      <c r="AD111" s="7"/>
      <c r="AE111" s="105" t="s">
        <v>63</v>
      </c>
      <c r="AF111" s="106">
        <v>40</v>
      </c>
      <c r="AG111" s="7"/>
      <c r="AH111" s="141"/>
    </row>
    <row r="112" spans="1:34" x14ac:dyDescent="0.35">
      <c r="A112" s="144"/>
      <c r="B112" s="7"/>
      <c r="C112" s="10" t="s">
        <v>19</v>
      </c>
      <c r="D112" s="12"/>
      <c r="E112" s="23">
        <v>0</v>
      </c>
      <c r="F112" s="24">
        <v>0</v>
      </c>
      <c r="G112" s="25">
        <v>0</v>
      </c>
      <c r="H112" s="24">
        <v>0</v>
      </c>
      <c r="I112" s="25">
        <v>0</v>
      </c>
      <c r="J112" s="24">
        <v>0</v>
      </c>
      <c r="K112" s="25">
        <v>0</v>
      </c>
      <c r="L112" s="24">
        <v>0</v>
      </c>
      <c r="M112" s="25">
        <v>0</v>
      </c>
      <c r="N112" s="24">
        <v>0</v>
      </c>
      <c r="O112" s="25">
        <v>1844662</v>
      </c>
      <c r="P112" s="24">
        <v>1844662</v>
      </c>
      <c r="Q112" s="25">
        <v>3258534</v>
      </c>
      <c r="R112" s="26">
        <v>3258534</v>
      </c>
      <c r="S112" s="25">
        <v>4972276</v>
      </c>
      <c r="T112" s="24">
        <v>5395909</v>
      </c>
      <c r="U112" s="25">
        <v>7126864</v>
      </c>
      <c r="V112" s="26">
        <v>10622565</v>
      </c>
      <c r="W112" s="25">
        <v>7736364</v>
      </c>
      <c r="X112" s="24">
        <v>10057065</v>
      </c>
      <c r="Y112" s="25">
        <v>0</v>
      </c>
      <c r="Z112" s="24">
        <v>0</v>
      </c>
      <c r="AA112" s="26">
        <v>24938700</v>
      </c>
      <c r="AB112" s="26">
        <v>31178735</v>
      </c>
      <c r="AC112" s="57">
        <v>0.25019999999999998</v>
      </c>
      <c r="AD112" s="7"/>
      <c r="AE112" s="15" t="s">
        <v>19</v>
      </c>
      <c r="AF112" s="99"/>
      <c r="AG112" s="7"/>
      <c r="AH112" s="141"/>
    </row>
    <row r="113" spans="1:34" x14ac:dyDescent="0.35">
      <c r="A113" s="144"/>
      <c r="B113" s="7"/>
      <c r="C113" s="10" t="s">
        <v>20</v>
      </c>
      <c r="D113" s="12"/>
      <c r="E113" s="23">
        <v>0</v>
      </c>
      <c r="F113" s="24">
        <v>0</v>
      </c>
      <c r="G113" s="25">
        <v>0</v>
      </c>
      <c r="H113" s="24">
        <v>0</v>
      </c>
      <c r="I113" s="25">
        <v>0</v>
      </c>
      <c r="J113" s="24">
        <v>0</v>
      </c>
      <c r="K113" s="25">
        <v>0</v>
      </c>
      <c r="L113" s="24">
        <v>0</v>
      </c>
      <c r="M113" s="25">
        <v>0</v>
      </c>
      <c r="N113" s="24">
        <v>0</v>
      </c>
      <c r="O113" s="25">
        <v>1341283</v>
      </c>
      <c r="P113" s="24">
        <v>1341283</v>
      </c>
      <c r="Q113" s="25">
        <v>2369331</v>
      </c>
      <c r="R113" s="26">
        <v>2369331</v>
      </c>
      <c r="S113" s="25">
        <v>3615420</v>
      </c>
      <c r="T113" s="24">
        <v>3923451</v>
      </c>
      <c r="U113" s="25">
        <v>5182055</v>
      </c>
      <c r="V113" s="26">
        <v>7723834</v>
      </c>
      <c r="W113" s="25">
        <v>5625231</v>
      </c>
      <c r="X113" s="24">
        <v>7312650</v>
      </c>
      <c r="Y113" s="25">
        <v>0</v>
      </c>
      <c r="Z113" s="24">
        <v>0</v>
      </c>
      <c r="AA113" s="26">
        <v>18133320</v>
      </c>
      <c r="AB113" s="26">
        <v>22670549</v>
      </c>
      <c r="AC113" s="57">
        <v>0.25019999999999998</v>
      </c>
      <c r="AD113" s="7"/>
      <c r="AE113" s="15" t="s">
        <v>20</v>
      </c>
      <c r="AF113" s="99"/>
      <c r="AG113" s="7"/>
      <c r="AH113" s="141"/>
    </row>
    <row r="114" spans="1:34" ht="15" thickBot="1" x14ac:dyDescent="0.4">
      <c r="A114" s="144"/>
      <c r="B114" s="7"/>
      <c r="C114" s="7" t="s">
        <v>21</v>
      </c>
      <c r="D114" s="9" t="s">
        <v>64</v>
      </c>
      <c r="E114" s="76">
        <v>0</v>
      </c>
      <c r="F114" s="77">
        <v>0</v>
      </c>
      <c r="G114" s="78">
        <v>0</v>
      </c>
      <c r="H114" s="77">
        <v>0</v>
      </c>
      <c r="I114" s="78">
        <v>0</v>
      </c>
      <c r="J114" s="77">
        <v>0</v>
      </c>
      <c r="K114" s="78">
        <v>0</v>
      </c>
      <c r="L114" s="77">
        <v>0</v>
      </c>
      <c r="M114" s="78">
        <v>0</v>
      </c>
      <c r="N114" s="77">
        <v>0</v>
      </c>
      <c r="O114" s="78">
        <v>3185945</v>
      </c>
      <c r="P114" s="77">
        <v>3185945</v>
      </c>
      <c r="Q114" s="78">
        <v>5627865</v>
      </c>
      <c r="R114" s="79">
        <v>5627865</v>
      </c>
      <c r="S114" s="78">
        <v>8587696</v>
      </c>
      <c r="T114" s="77">
        <v>9319360</v>
      </c>
      <c r="U114" s="78">
        <v>12308919</v>
      </c>
      <c r="V114" s="79">
        <v>18346399</v>
      </c>
      <c r="W114" s="78">
        <v>13361595</v>
      </c>
      <c r="X114" s="77">
        <v>17369715</v>
      </c>
      <c r="Y114" s="78">
        <v>0</v>
      </c>
      <c r="Z114" s="77">
        <v>0</v>
      </c>
      <c r="AA114" s="79">
        <v>43072020</v>
      </c>
      <c r="AB114" s="79">
        <v>53849284</v>
      </c>
      <c r="AC114" s="80">
        <v>0.25019999999999998</v>
      </c>
      <c r="AD114" s="7"/>
      <c r="AE114" s="22" t="s">
        <v>21</v>
      </c>
      <c r="AF114" s="101" t="s">
        <v>64</v>
      </c>
      <c r="AG114" s="7"/>
      <c r="AH114" s="141"/>
    </row>
    <row r="115" spans="1:34" ht="15" thickBot="1" x14ac:dyDescent="0.4">
      <c r="A115" s="144"/>
      <c r="B115" s="7"/>
      <c r="C115" s="20"/>
      <c r="D115" s="21"/>
      <c r="E115" s="35"/>
      <c r="F115" s="36"/>
      <c r="G115" s="37"/>
      <c r="H115" s="36"/>
      <c r="I115" s="37"/>
      <c r="J115" s="36"/>
      <c r="K115" s="37"/>
      <c r="L115" s="36"/>
      <c r="M115" s="37"/>
      <c r="N115" s="36"/>
      <c r="O115" s="37"/>
      <c r="P115" s="36"/>
      <c r="Q115" s="37"/>
      <c r="R115" s="38"/>
      <c r="S115" s="37"/>
      <c r="T115" s="36"/>
      <c r="U115" s="37"/>
      <c r="V115" s="38"/>
      <c r="W115" s="37"/>
      <c r="X115" s="36"/>
      <c r="Y115" s="37"/>
      <c r="Z115" s="36"/>
      <c r="AA115" s="38"/>
      <c r="AB115" s="38"/>
      <c r="AC115" s="58"/>
      <c r="AD115" s="7"/>
      <c r="AE115" s="20"/>
      <c r="AF115" s="104"/>
      <c r="AG115" s="7"/>
      <c r="AH115" s="141"/>
    </row>
    <row r="116" spans="1:34" x14ac:dyDescent="0.35">
      <c r="A116" s="144"/>
      <c r="B116" s="7"/>
      <c r="C116" s="42" t="s">
        <v>65</v>
      </c>
      <c r="D116" s="43">
        <v>40</v>
      </c>
      <c r="E116" s="31"/>
      <c r="F116" s="32"/>
      <c r="G116" s="33"/>
      <c r="H116" s="32"/>
      <c r="I116" s="33"/>
      <c r="J116" s="32"/>
      <c r="K116" s="33"/>
      <c r="L116" s="32"/>
      <c r="M116" s="33"/>
      <c r="N116" s="32"/>
      <c r="O116" s="33"/>
      <c r="P116" s="32"/>
      <c r="Q116" s="33"/>
      <c r="R116" s="34"/>
      <c r="S116" s="33"/>
      <c r="T116" s="32"/>
      <c r="U116" s="33"/>
      <c r="V116" s="34"/>
      <c r="W116" s="33"/>
      <c r="X116" s="32"/>
      <c r="Y116" s="33"/>
      <c r="Z116" s="32"/>
      <c r="AA116" s="34"/>
      <c r="AB116" s="34"/>
      <c r="AC116" s="19"/>
      <c r="AD116" s="7"/>
      <c r="AE116" s="105" t="s">
        <v>65</v>
      </c>
      <c r="AF116" s="106">
        <v>40</v>
      </c>
      <c r="AG116" s="7"/>
      <c r="AH116" s="141"/>
    </row>
    <row r="117" spans="1:34" x14ac:dyDescent="0.35">
      <c r="A117" s="144"/>
      <c r="B117" s="7"/>
      <c r="C117" s="10" t="s">
        <v>19</v>
      </c>
      <c r="D117" s="12"/>
      <c r="E117" s="23">
        <v>0</v>
      </c>
      <c r="F117" s="24">
        <v>0</v>
      </c>
      <c r="G117" s="25">
        <v>0</v>
      </c>
      <c r="H117" s="24">
        <v>0</v>
      </c>
      <c r="I117" s="25">
        <v>0</v>
      </c>
      <c r="J117" s="24">
        <v>0</v>
      </c>
      <c r="K117" s="25">
        <v>0</v>
      </c>
      <c r="L117" s="24">
        <v>0</v>
      </c>
      <c r="M117" s="25">
        <v>0</v>
      </c>
      <c r="N117" s="24">
        <v>0</v>
      </c>
      <c r="O117" s="25">
        <v>568955</v>
      </c>
      <c r="P117" s="24">
        <v>568955</v>
      </c>
      <c r="Q117" s="25">
        <v>469089</v>
      </c>
      <c r="R117" s="26">
        <v>469089</v>
      </c>
      <c r="S117" s="25">
        <v>3325456</v>
      </c>
      <c r="T117" s="24">
        <v>2391584</v>
      </c>
      <c r="U117" s="25">
        <v>31760228</v>
      </c>
      <c r="V117" s="26">
        <v>8474879</v>
      </c>
      <c r="W117" s="25">
        <v>22835673</v>
      </c>
      <c r="X117" s="24">
        <v>25425893</v>
      </c>
      <c r="Y117" s="25">
        <v>0</v>
      </c>
      <c r="Z117" s="24">
        <v>4632000</v>
      </c>
      <c r="AA117" s="26">
        <v>58959401</v>
      </c>
      <c r="AB117" s="26">
        <v>41962400</v>
      </c>
      <c r="AC117" s="57">
        <v>-0.2883</v>
      </c>
      <c r="AD117" s="7"/>
      <c r="AE117" s="15" t="s">
        <v>19</v>
      </c>
      <c r="AF117" s="99"/>
      <c r="AG117" s="7"/>
      <c r="AH117" s="141"/>
    </row>
    <row r="118" spans="1:34" x14ac:dyDescent="0.35">
      <c r="A118" s="144"/>
      <c r="B118" s="7"/>
      <c r="C118" s="10" t="s">
        <v>20</v>
      </c>
      <c r="D118" s="12"/>
      <c r="E118" s="23">
        <v>0</v>
      </c>
      <c r="F118" s="24">
        <v>0</v>
      </c>
      <c r="G118" s="25">
        <v>0</v>
      </c>
      <c r="H118" s="24">
        <v>0</v>
      </c>
      <c r="I118" s="25">
        <v>0</v>
      </c>
      <c r="J118" s="24">
        <v>0</v>
      </c>
      <c r="K118" s="25">
        <v>0</v>
      </c>
      <c r="L118" s="24">
        <v>0</v>
      </c>
      <c r="M118" s="25">
        <v>0</v>
      </c>
      <c r="N118" s="24">
        <v>0</v>
      </c>
      <c r="O118" s="25">
        <v>413696</v>
      </c>
      <c r="P118" s="24">
        <v>413696</v>
      </c>
      <c r="Q118" s="25">
        <v>341082</v>
      </c>
      <c r="R118" s="26">
        <v>341082</v>
      </c>
      <c r="S118" s="25">
        <v>2417991</v>
      </c>
      <c r="T118" s="24">
        <v>1738958</v>
      </c>
      <c r="U118" s="25">
        <v>23093361</v>
      </c>
      <c r="V118" s="26">
        <v>6162218</v>
      </c>
      <c r="W118" s="25">
        <v>16604177</v>
      </c>
      <c r="X118" s="24">
        <v>18487566</v>
      </c>
      <c r="Y118" s="25">
        <v>0</v>
      </c>
      <c r="Z118" s="24">
        <v>3368000</v>
      </c>
      <c r="AA118" s="26">
        <v>42870307</v>
      </c>
      <c r="AB118" s="26">
        <v>30511520</v>
      </c>
      <c r="AC118" s="57">
        <v>-0.2883</v>
      </c>
      <c r="AD118" s="7"/>
      <c r="AE118" s="15" t="s">
        <v>20</v>
      </c>
      <c r="AF118" s="99"/>
      <c r="AG118" s="7"/>
      <c r="AH118" s="141"/>
    </row>
    <row r="119" spans="1:34" ht="15" thickBot="1" x14ac:dyDescent="0.4">
      <c r="A119" s="144"/>
      <c r="B119" s="7"/>
      <c r="C119" s="7" t="s">
        <v>21</v>
      </c>
      <c r="D119" s="9" t="s">
        <v>66</v>
      </c>
      <c r="E119" s="76">
        <f>+E118+E117</f>
        <v>0</v>
      </c>
      <c r="F119" s="77">
        <f t="shared" ref="F119:AB119" si="19">+F118+F117</f>
        <v>0</v>
      </c>
      <c r="G119" s="78">
        <f t="shared" si="19"/>
        <v>0</v>
      </c>
      <c r="H119" s="77">
        <f t="shared" si="19"/>
        <v>0</v>
      </c>
      <c r="I119" s="78">
        <f t="shared" si="19"/>
        <v>0</v>
      </c>
      <c r="J119" s="77">
        <f t="shared" si="19"/>
        <v>0</v>
      </c>
      <c r="K119" s="78">
        <f t="shared" si="19"/>
        <v>0</v>
      </c>
      <c r="L119" s="77">
        <f t="shared" si="19"/>
        <v>0</v>
      </c>
      <c r="M119" s="78">
        <f t="shared" si="19"/>
        <v>0</v>
      </c>
      <c r="N119" s="77">
        <f t="shared" si="19"/>
        <v>0</v>
      </c>
      <c r="O119" s="78">
        <f t="shared" si="19"/>
        <v>982651</v>
      </c>
      <c r="P119" s="77">
        <f t="shared" si="19"/>
        <v>982651</v>
      </c>
      <c r="Q119" s="78">
        <f t="shared" si="19"/>
        <v>810171</v>
      </c>
      <c r="R119" s="79">
        <f t="shared" si="19"/>
        <v>810171</v>
      </c>
      <c r="S119" s="78">
        <f t="shared" si="19"/>
        <v>5743447</v>
      </c>
      <c r="T119" s="77">
        <f t="shared" si="19"/>
        <v>4130542</v>
      </c>
      <c r="U119" s="78">
        <f t="shared" si="19"/>
        <v>54853589</v>
      </c>
      <c r="V119" s="79">
        <f t="shared" si="19"/>
        <v>14637097</v>
      </c>
      <c r="W119" s="78">
        <f t="shared" si="19"/>
        <v>39439850</v>
      </c>
      <c r="X119" s="77">
        <f t="shared" si="19"/>
        <v>43913459</v>
      </c>
      <c r="Y119" s="78">
        <f t="shared" si="19"/>
        <v>0</v>
      </c>
      <c r="Z119" s="77">
        <f t="shared" si="19"/>
        <v>8000000</v>
      </c>
      <c r="AA119" s="79">
        <f t="shared" si="19"/>
        <v>101829708</v>
      </c>
      <c r="AB119" s="79">
        <f t="shared" si="19"/>
        <v>72473920</v>
      </c>
      <c r="AC119" s="80">
        <v>-0.2883</v>
      </c>
      <c r="AD119" s="7"/>
      <c r="AE119" s="22" t="s">
        <v>21</v>
      </c>
      <c r="AF119" s="101" t="s">
        <v>66</v>
      </c>
      <c r="AG119" s="7"/>
      <c r="AH119" s="141"/>
    </row>
    <row r="120" spans="1:34" ht="15" thickBot="1" x14ac:dyDescent="0.4">
      <c r="A120" s="144"/>
      <c r="B120" s="7"/>
      <c r="C120" s="20"/>
      <c r="D120" s="21"/>
      <c r="E120" s="35"/>
      <c r="F120" s="36"/>
      <c r="G120" s="37"/>
      <c r="H120" s="36"/>
      <c r="I120" s="37"/>
      <c r="J120" s="36"/>
      <c r="K120" s="37"/>
      <c r="L120" s="36"/>
      <c r="M120" s="37"/>
      <c r="N120" s="36"/>
      <c r="O120" s="37"/>
      <c r="P120" s="36"/>
      <c r="Q120" s="37"/>
      <c r="R120" s="38"/>
      <c r="S120" s="37"/>
      <c r="T120" s="36"/>
      <c r="U120" s="37"/>
      <c r="V120" s="38"/>
      <c r="W120" s="37"/>
      <c r="X120" s="36"/>
      <c r="Y120" s="37"/>
      <c r="Z120" s="36"/>
      <c r="AA120" s="38"/>
      <c r="AB120" s="38"/>
      <c r="AC120" s="58"/>
      <c r="AD120" s="7"/>
      <c r="AE120" s="20"/>
      <c r="AF120" s="104"/>
      <c r="AG120" s="7"/>
      <c r="AH120" s="141"/>
    </row>
    <row r="121" spans="1:34" x14ac:dyDescent="0.35">
      <c r="A121" s="144"/>
      <c r="B121" s="7"/>
      <c r="C121" s="42" t="s">
        <v>67</v>
      </c>
      <c r="D121" s="43">
        <v>40</v>
      </c>
      <c r="E121" s="31"/>
      <c r="F121" s="32"/>
      <c r="G121" s="33"/>
      <c r="H121" s="32"/>
      <c r="I121" s="33"/>
      <c r="J121" s="32"/>
      <c r="K121" s="33"/>
      <c r="L121" s="32"/>
      <c r="M121" s="33"/>
      <c r="N121" s="32"/>
      <c r="O121" s="33"/>
      <c r="P121" s="32"/>
      <c r="Q121" s="33"/>
      <c r="R121" s="34"/>
      <c r="S121" s="33"/>
      <c r="T121" s="32"/>
      <c r="U121" s="33"/>
      <c r="V121" s="34"/>
      <c r="W121" s="33"/>
      <c r="X121" s="32"/>
      <c r="Y121" s="33"/>
      <c r="Z121" s="32"/>
      <c r="AA121" s="34"/>
      <c r="AB121" s="34"/>
      <c r="AC121" s="19"/>
      <c r="AD121" s="7"/>
      <c r="AE121" s="105" t="s">
        <v>67</v>
      </c>
      <c r="AF121" s="106">
        <v>40</v>
      </c>
      <c r="AG121" s="7"/>
      <c r="AH121" s="141"/>
    </row>
    <row r="122" spans="1:34" x14ac:dyDescent="0.35">
      <c r="A122" s="144"/>
      <c r="B122" s="7"/>
      <c r="C122" s="10" t="s">
        <v>19</v>
      </c>
      <c r="D122" s="12"/>
      <c r="E122" s="23">
        <v>0</v>
      </c>
      <c r="F122" s="24">
        <v>0</v>
      </c>
      <c r="G122" s="25">
        <v>0</v>
      </c>
      <c r="H122" s="24">
        <v>0</v>
      </c>
      <c r="I122" s="25">
        <v>0</v>
      </c>
      <c r="J122" s="24">
        <v>0</v>
      </c>
      <c r="K122" s="25">
        <v>0</v>
      </c>
      <c r="L122" s="24">
        <v>0</v>
      </c>
      <c r="M122" s="25">
        <v>0</v>
      </c>
      <c r="N122" s="24">
        <v>0</v>
      </c>
      <c r="O122" s="25">
        <v>143696</v>
      </c>
      <c r="P122" s="24">
        <v>143696</v>
      </c>
      <c r="Q122" s="25">
        <v>279900</v>
      </c>
      <c r="R122" s="26">
        <v>279900</v>
      </c>
      <c r="S122" s="25">
        <v>3092760</v>
      </c>
      <c r="T122" s="24">
        <v>2737642</v>
      </c>
      <c r="U122" s="25">
        <v>33522225</v>
      </c>
      <c r="V122" s="26">
        <v>26809789</v>
      </c>
      <c r="W122" s="25">
        <v>58302707</v>
      </c>
      <c r="X122" s="24">
        <v>54668806</v>
      </c>
      <c r="Y122" s="25">
        <v>0</v>
      </c>
      <c r="Z122" s="24">
        <v>34740000</v>
      </c>
      <c r="AA122" s="26">
        <v>95341288</v>
      </c>
      <c r="AB122" s="26">
        <v>119379833</v>
      </c>
      <c r="AC122" s="57">
        <v>0.25209999999999999</v>
      </c>
      <c r="AD122" s="7"/>
      <c r="AE122" s="15" t="s">
        <v>19</v>
      </c>
      <c r="AF122" s="99"/>
      <c r="AG122" s="7"/>
      <c r="AH122" s="141"/>
    </row>
    <row r="123" spans="1:34" x14ac:dyDescent="0.35">
      <c r="A123" s="144"/>
      <c r="B123" s="7"/>
      <c r="C123" s="10" t="s">
        <v>20</v>
      </c>
      <c r="D123" s="12"/>
      <c r="E123" s="23">
        <v>0</v>
      </c>
      <c r="F123" s="24">
        <v>0</v>
      </c>
      <c r="G123" s="25">
        <v>0</v>
      </c>
      <c r="H123" s="24">
        <v>0</v>
      </c>
      <c r="I123" s="25">
        <v>0</v>
      </c>
      <c r="J123" s="24">
        <v>0</v>
      </c>
      <c r="K123" s="25">
        <v>0</v>
      </c>
      <c r="L123" s="24">
        <v>0</v>
      </c>
      <c r="M123" s="25">
        <v>0</v>
      </c>
      <c r="N123" s="24">
        <v>0</v>
      </c>
      <c r="O123" s="25">
        <v>104484</v>
      </c>
      <c r="P123" s="24">
        <v>104484</v>
      </c>
      <c r="Q123" s="25">
        <v>203519</v>
      </c>
      <c r="R123" s="26">
        <v>203519</v>
      </c>
      <c r="S123" s="25">
        <v>2248794</v>
      </c>
      <c r="T123" s="24">
        <v>1990582</v>
      </c>
      <c r="U123" s="25">
        <v>24374537</v>
      </c>
      <c r="V123" s="26">
        <v>19493819</v>
      </c>
      <c r="W123" s="25">
        <v>42392815</v>
      </c>
      <c r="X123" s="24">
        <v>39750548</v>
      </c>
      <c r="Y123" s="25">
        <v>0</v>
      </c>
      <c r="Z123" s="24">
        <v>25260000</v>
      </c>
      <c r="AA123" s="26">
        <v>69324149</v>
      </c>
      <c r="AB123" s="26">
        <v>86802952</v>
      </c>
      <c r="AC123" s="57">
        <v>0.25209999999999999</v>
      </c>
      <c r="AD123" s="7"/>
      <c r="AE123" s="15" t="s">
        <v>20</v>
      </c>
      <c r="AF123" s="99"/>
      <c r="AG123" s="7"/>
      <c r="AH123" s="141"/>
    </row>
    <row r="124" spans="1:34" ht="15" thickBot="1" x14ac:dyDescent="0.4">
      <c r="A124" s="144"/>
      <c r="B124" s="7"/>
      <c r="C124" s="7" t="s">
        <v>21</v>
      </c>
      <c r="D124" s="9" t="s">
        <v>68</v>
      </c>
      <c r="E124" s="76">
        <f>+E123+E122</f>
        <v>0</v>
      </c>
      <c r="F124" s="77">
        <f t="shared" ref="F124:AB124" si="20">+F123+F122</f>
        <v>0</v>
      </c>
      <c r="G124" s="78">
        <f t="shared" si="20"/>
        <v>0</v>
      </c>
      <c r="H124" s="77">
        <f t="shared" si="20"/>
        <v>0</v>
      </c>
      <c r="I124" s="78">
        <f t="shared" si="20"/>
        <v>0</v>
      </c>
      <c r="J124" s="77">
        <f t="shared" si="20"/>
        <v>0</v>
      </c>
      <c r="K124" s="78">
        <f t="shared" si="20"/>
        <v>0</v>
      </c>
      <c r="L124" s="77">
        <f t="shared" si="20"/>
        <v>0</v>
      </c>
      <c r="M124" s="78">
        <f t="shared" si="20"/>
        <v>0</v>
      </c>
      <c r="N124" s="77">
        <f t="shared" si="20"/>
        <v>0</v>
      </c>
      <c r="O124" s="78">
        <f t="shared" si="20"/>
        <v>248180</v>
      </c>
      <c r="P124" s="77">
        <f t="shared" si="20"/>
        <v>248180</v>
      </c>
      <c r="Q124" s="78">
        <f t="shared" si="20"/>
        <v>483419</v>
      </c>
      <c r="R124" s="79">
        <f t="shared" si="20"/>
        <v>483419</v>
      </c>
      <c r="S124" s="78">
        <f t="shared" si="20"/>
        <v>5341554</v>
      </c>
      <c r="T124" s="77">
        <f t="shared" si="20"/>
        <v>4728224</v>
      </c>
      <c r="U124" s="78">
        <f t="shared" si="20"/>
        <v>57896762</v>
      </c>
      <c r="V124" s="79">
        <f t="shared" si="20"/>
        <v>46303608</v>
      </c>
      <c r="W124" s="78">
        <f t="shared" si="20"/>
        <v>100695522</v>
      </c>
      <c r="X124" s="77">
        <f t="shared" si="20"/>
        <v>94419354</v>
      </c>
      <c r="Y124" s="78">
        <f t="shared" si="20"/>
        <v>0</v>
      </c>
      <c r="Z124" s="77">
        <f t="shared" si="20"/>
        <v>60000000</v>
      </c>
      <c r="AA124" s="79">
        <f t="shared" si="20"/>
        <v>164665437</v>
      </c>
      <c r="AB124" s="79">
        <f t="shared" si="20"/>
        <v>206182785</v>
      </c>
      <c r="AC124" s="80">
        <v>0.25209999999999999</v>
      </c>
      <c r="AD124" s="7"/>
      <c r="AE124" s="22" t="s">
        <v>21</v>
      </c>
      <c r="AF124" s="101" t="s">
        <v>68</v>
      </c>
      <c r="AG124" s="7"/>
      <c r="AH124" s="141"/>
    </row>
    <row r="125" spans="1:34" ht="15" thickBot="1" x14ac:dyDescent="0.4">
      <c r="A125" s="144"/>
      <c r="B125" s="7"/>
      <c r="C125" s="20"/>
      <c r="D125" s="21"/>
      <c r="E125" s="35"/>
      <c r="F125" s="36"/>
      <c r="G125" s="37"/>
      <c r="H125" s="36"/>
      <c r="I125" s="37"/>
      <c r="J125" s="36"/>
      <c r="K125" s="37"/>
      <c r="L125" s="36"/>
      <c r="M125" s="37"/>
      <c r="N125" s="36"/>
      <c r="O125" s="37"/>
      <c r="P125" s="36"/>
      <c r="Q125" s="37"/>
      <c r="R125" s="38"/>
      <c r="S125" s="37"/>
      <c r="T125" s="36"/>
      <c r="U125" s="37"/>
      <c r="V125" s="38"/>
      <c r="W125" s="37"/>
      <c r="X125" s="36"/>
      <c r="Y125" s="37"/>
      <c r="Z125" s="36"/>
      <c r="AA125" s="38"/>
      <c r="AB125" s="38"/>
      <c r="AC125" s="58"/>
      <c r="AD125" s="7"/>
      <c r="AE125" s="20"/>
      <c r="AF125" s="104"/>
      <c r="AG125" s="7"/>
      <c r="AH125" s="141"/>
    </row>
    <row r="126" spans="1:34" x14ac:dyDescent="0.35">
      <c r="A126" s="144"/>
      <c r="B126" s="7"/>
      <c r="C126" s="42" t="s">
        <v>69</v>
      </c>
      <c r="D126" s="43">
        <v>40</v>
      </c>
      <c r="E126" s="31"/>
      <c r="F126" s="32"/>
      <c r="G126" s="33"/>
      <c r="H126" s="32"/>
      <c r="I126" s="33"/>
      <c r="J126" s="32"/>
      <c r="K126" s="33"/>
      <c r="L126" s="32"/>
      <c r="M126" s="33"/>
      <c r="N126" s="32"/>
      <c r="O126" s="33"/>
      <c r="P126" s="32"/>
      <c r="Q126" s="33"/>
      <c r="R126" s="34"/>
      <c r="S126" s="33"/>
      <c r="T126" s="32"/>
      <c r="U126" s="33"/>
      <c r="V126" s="34"/>
      <c r="W126" s="33"/>
      <c r="X126" s="32"/>
      <c r="Y126" s="33"/>
      <c r="Z126" s="32"/>
      <c r="AA126" s="34"/>
      <c r="AB126" s="34"/>
      <c r="AC126" s="19"/>
      <c r="AD126" s="7"/>
      <c r="AE126" s="105" t="s">
        <v>69</v>
      </c>
      <c r="AF126" s="106">
        <v>40</v>
      </c>
      <c r="AG126" s="7"/>
      <c r="AH126" s="141"/>
    </row>
    <row r="127" spans="1:34" x14ac:dyDescent="0.35">
      <c r="A127" s="144"/>
      <c r="B127" s="7"/>
      <c r="C127" s="10" t="s">
        <v>19</v>
      </c>
      <c r="D127" s="12"/>
      <c r="E127" s="23">
        <v>0</v>
      </c>
      <c r="F127" s="24">
        <v>0</v>
      </c>
      <c r="G127" s="25">
        <v>0</v>
      </c>
      <c r="H127" s="24">
        <v>0</v>
      </c>
      <c r="I127" s="25">
        <v>0</v>
      </c>
      <c r="J127" s="24">
        <v>0</v>
      </c>
      <c r="K127" s="25">
        <v>0</v>
      </c>
      <c r="L127" s="24">
        <v>0</v>
      </c>
      <c r="M127" s="25">
        <v>0</v>
      </c>
      <c r="N127" s="24">
        <v>0</v>
      </c>
      <c r="O127" s="25">
        <v>393363</v>
      </c>
      <c r="P127" s="24">
        <v>393363</v>
      </c>
      <c r="Q127" s="25">
        <v>536381</v>
      </c>
      <c r="R127" s="26">
        <v>536381</v>
      </c>
      <c r="S127" s="25">
        <v>3375937</v>
      </c>
      <c r="T127" s="24">
        <v>2999066</v>
      </c>
      <c r="U127" s="25">
        <v>4702658</v>
      </c>
      <c r="V127" s="26">
        <v>13960744</v>
      </c>
      <c r="W127" s="25">
        <v>21577445</v>
      </c>
      <c r="X127" s="24">
        <v>84114695</v>
      </c>
      <c r="Y127" s="25">
        <v>0</v>
      </c>
      <c r="Z127" s="24">
        <v>0</v>
      </c>
      <c r="AA127" s="26">
        <v>30585784</v>
      </c>
      <c r="AB127" s="26">
        <v>102004249</v>
      </c>
      <c r="AC127" s="57">
        <v>2.335</v>
      </c>
      <c r="AD127" s="7"/>
      <c r="AE127" s="15" t="s">
        <v>19</v>
      </c>
      <c r="AF127" s="99"/>
      <c r="AG127" s="7"/>
      <c r="AH127" s="141"/>
    </row>
    <row r="128" spans="1:34" x14ac:dyDescent="0.35">
      <c r="A128" s="144"/>
      <c r="B128" s="7"/>
      <c r="C128" s="10" t="s">
        <v>20</v>
      </c>
      <c r="D128" s="12"/>
      <c r="E128" s="23">
        <v>0</v>
      </c>
      <c r="F128" s="24">
        <v>0</v>
      </c>
      <c r="G128" s="25">
        <v>0</v>
      </c>
      <c r="H128" s="24">
        <v>0</v>
      </c>
      <c r="I128" s="25">
        <v>0</v>
      </c>
      <c r="J128" s="24">
        <v>0</v>
      </c>
      <c r="K128" s="25">
        <v>0</v>
      </c>
      <c r="L128" s="24">
        <v>0</v>
      </c>
      <c r="M128" s="25">
        <v>0</v>
      </c>
      <c r="N128" s="24">
        <v>0</v>
      </c>
      <c r="O128" s="25">
        <v>286020</v>
      </c>
      <c r="P128" s="24">
        <v>286020</v>
      </c>
      <c r="Q128" s="25">
        <v>390011</v>
      </c>
      <c r="R128" s="26">
        <v>390011</v>
      </c>
      <c r="S128" s="25">
        <v>2454697</v>
      </c>
      <c r="T128" s="24">
        <v>2180668</v>
      </c>
      <c r="U128" s="25">
        <v>3419376</v>
      </c>
      <c r="V128" s="26">
        <v>10151076</v>
      </c>
      <c r="W128" s="25">
        <v>15689300</v>
      </c>
      <c r="X128" s="24">
        <v>61161117</v>
      </c>
      <c r="Y128" s="25">
        <v>0</v>
      </c>
      <c r="Z128" s="24">
        <v>0</v>
      </c>
      <c r="AA128" s="26">
        <v>22239404</v>
      </c>
      <c r="AB128" s="26">
        <v>74168892</v>
      </c>
      <c r="AC128" s="57">
        <v>2.335</v>
      </c>
      <c r="AD128" s="7"/>
      <c r="AE128" s="15" t="s">
        <v>20</v>
      </c>
      <c r="AF128" s="99"/>
      <c r="AG128" s="7"/>
      <c r="AH128" s="141"/>
    </row>
    <row r="129" spans="1:34" ht="15" thickBot="1" x14ac:dyDescent="0.4">
      <c r="A129" s="144"/>
      <c r="B129" s="7"/>
      <c r="C129" s="7" t="s">
        <v>21</v>
      </c>
      <c r="D129" s="9" t="s">
        <v>70</v>
      </c>
      <c r="E129" s="76">
        <f>+E128+E127</f>
        <v>0</v>
      </c>
      <c r="F129" s="77">
        <f t="shared" ref="F129:AB129" si="21">+F128+F127</f>
        <v>0</v>
      </c>
      <c r="G129" s="78">
        <f t="shared" si="21"/>
        <v>0</v>
      </c>
      <c r="H129" s="77">
        <f t="shared" si="21"/>
        <v>0</v>
      </c>
      <c r="I129" s="78">
        <f t="shared" si="21"/>
        <v>0</v>
      </c>
      <c r="J129" s="77">
        <f t="shared" si="21"/>
        <v>0</v>
      </c>
      <c r="K129" s="78">
        <f t="shared" si="21"/>
        <v>0</v>
      </c>
      <c r="L129" s="77">
        <f t="shared" si="21"/>
        <v>0</v>
      </c>
      <c r="M129" s="78">
        <f t="shared" si="21"/>
        <v>0</v>
      </c>
      <c r="N129" s="77">
        <f t="shared" si="21"/>
        <v>0</v>
      </c>
      <c r="O129" s="78">
        <f t="shared" si="21"/>
        <v>679383</v>
      </c>
      <c r="P129" s="77">
        <f t="shared" si="21"/>
        <v>679383</v>
      </c>
      <c r="Q129" s="78">
        <f t="shared" si="21"/>
        <v>926392</v>
      </c>
      <c r="R129" s="79">
        <f t="shared" si="21"/>
        <v>926392</v>
      </c>
      <c r="S129" s="78">
        <f t="shared" si="21"/>
        <v>5830634</v>
      </c>
      <c r="T129" s="77">
        <f t="shared" si="21"/>
        <v>5179734</v>
      </c>
      <c r="U129" s="78">
        <f t="shared" si="21"/>
        <v>8122034</v>
      </c>
      <c r="V129" s="79">
        <f t="shared" si="21"/>
        <v>24111820</v>
      </c>
      <c r="W129" s="78">
        <f t="shared" si="21"/>
        <v>37266745</v>
      </c>
      <c r="X129" s="77">
        <f t="shared" si="21"/>
        <v>145275812</v>
      </c>
      <c r="Y129" s="78">
        <f t="shared" si="21"/>
        <v>0</v>
      </c>
      <c r="Z129" s="77">
        <f t="shared" si="21"/>
        <v>0</v>
      </c>
      <c r="AA129" s="79">
        <f t="shared" si="21"/>
        <v>52825188</v>
      </c>
      <c r="AB129" s="79">
        <f t="shared" si="21"/>
        <v>176173141</v>
      </c>
      <c r="AC129" s="80">
        <v>2.335</v>
      </c>
      <c r="AD129" s="7"/>
      <c r="AE129" s="22" t="s">
        <v>21</v>
      </c>
      <c r="AF129" s="101" t="s">
        <v>70</v>
      </c>
      <c r="AG129" s="7"/>
      <c r="AH129" s="141"/>
    </row>
    <row r="130" spans="1:34" ht="15" thickBot="1" x14ac:dyDescent="0.4">
      <c r="A130" s="144"/>
      <c r="B130" s="7"/>
      <c r="C130" s="20"/>
      <c r="D130" s="21"/>
      <c r="E130" s="35"/>
      <c r="F130" s="36"/>
      <c r="G130" s="37"/>
      <c r="H130" s="36"/>
      <c r="I130" s="37"/>
      <c r="J130" s="36"/>
      <c r="K130" s="37"/>
      <c r="L130" s="36"/>
      <c r="M130" s="37"/>
      <c r="N130" s="36"/>
      <c r="O130" s="37"/>
      <c r="P130" s="36"/>
      <c r="Q130" s="37"/>
      <c r="R130" s="38"/>
      <c r="S130" s="37"/>
      <c r="T130" s="36"/>
      <c r="U130" s="37"/>
      <c r="V130" s="38"/>
      <c r="W130" s="37"/>
      <c r="X130" s="36"/>
      <c r="Y130" s="37"/>
      <c r="Z130" s="36"/>
      <c r="AA130" s="38"/>
      <c r="AB130" s="38"/>
      <c r="AC130" s="58"/>
      <c r="AD130" s="7"/>
      <c r="AE130" s="20"/>
      <c r="AF130" s="104"/>
      <c r="AG130" s="7"/>
      <c r="AH130" s="141"/>
    </row>
    <row r="131" spans="1:34" x14ac:dyDescent="0.35">
      <c r="A131" s="144"/>
      <c r="B131" s="7"/>
      <c r="C131" s="42" t="s">
        <v>71</v>
      </c>
      <c r="D131" s="43">
        <v>40</v>
      </c>
      <c r="E131" s="31"/>
      <c r="F131" s="32"/>
      <c r="G131" s="33"/>
      <c r="H131" s="32"/>
      <c r="I131" s="33"/>
      <c r="J131" s="32"/>
      <c r="K131" s="33"/>
      <c r="L131" s="32"/>
      <c r="M131" s="33"/>
      <c r="N131" s="32"/>
      <c r="O131" s="33"/>
      <c r="P131" s="32"/>
      <c r="Q131" s="33"/>
      <c r="R131" s="34"/>
      <c r="S131" s="33"/>
      <c r="T131" s="32"/>
      <c r="U131" s="33"/>
      <c r="V131" s="34"/>
      <c r="W131" s="33"/>
      <c r="X131" s="32"/>
      <c r="Y131" s="33"/>
      <c r="Z131" s="32"/>
      <c r="AA131" s="34"/>
      <c r="AB131" s="34"/>
      <c r="AC131" s="19"/>
      <c r="AD131" s="7"/>
      <c r="AE131" s="105" t="s">
        <v>71</v>
      </c>
      <c r="AF131" s="106">
        <v>40</v>
      </c>
      <c r="AG131" s="7"/>
      <c r="AH131" s="141"/>
    </row>
    <row r="132" spans="1:34" x14ac:dyDescent="0.35">
      <c r="A132" s="144"/>
      <c r="B132" s="7"/>
      <c r="C132" s="10" t="s">
        <v>19</v>
      </c>
      <c r="D132" s="12"/>
      <c r="E132" s="23">
        <v>0</v>
      </c>
      <c r="F132" s="24">
        <v>0</v>
      </c>
      <c r="G132" s="25">
        <v>0</v>
      </c>
      <c r="H132" s="24">
        <v>0</v>
      </c>
      <c r="I132" s="25">
        <v>0</v>
      </c>
      <c r="J132" s="24">
        <v>0</v>
      </c>
      <c r="K132" s="25">
        <v>0</v>
      </c>
      <c r="L132" s="24">
        <v>0</v>
      </c>
      <c r="M132" s="25">
        <v>0</v>
      </c>
      <c r="N132" s="24">
        <v>0</v>
      </c>
      <c r="O132" s="25">
        <v>1930887</v>
      </c>
      <c r="P132" s="24">
        <v>1930887</v>
      </c>
      <c r="Q132" s="25">
        <v>1220302</v>
      </c>
      <c r="R132" s="26">
        <v>1220302</v>
      </c>
      <c r="S132" s="25">
        <v>712646</v>
      </c>
      <c r="T132" s="24">
        <v>898626</v>
      </c>
      <c r="U132" s="25">
        <v>19246157</v>
      </c>
      <c r="V132" s="26">
        <v>19021502</v>
      </c>
      <c r="W132" s="25">
        <v>19206532</v>
      </c>
      <c r="X132" s="24">
        <v>31310292</v>
      </c>
      <c r="Y132" s="25">
        <v>0</v>
      </c>
      <c r="Z132" s="24">
        <v>0</v>
      </c>
      <c r="AA132" s="26">
        <v>42316524</v>
      </c>
      <c r="AB132" s="26">
        <v>54381609</v>
      </c>
      <c r="AC132" s="57">
        <v>0.28510000000000002</v>
      </c>
      <c r="AD132" s="7"/>
      <c r="AE132" s="15" t="s">
        <v>19</v>
      </c>
      <c r="AF132" s="99"/>
      <c r="AG132" s="7"/>
      <c r="AH132" s="141"/>
    </row>
    <row r="133" spans="1:34" x14ac:dyDescent="0.35">
      <c r="A133" s="144"/>
      <c r="B133" s="7"/>
      <c r="C133" s="10" t="s">
        <v>20</v>
      </c>
      <c r="D133" s="12"/>
      <c r="E133" s="23">
        <v>0</v>
      </c>
      <c r="F133" s="24">
        <v>0</v>
      </c>
      <c r="G133" s="25">
        <v>0</v>
      </c>
      <c r="H133" s="24">
        <v>0</v>
      </c>
      <c r="I133" s="25">
        <v>0</v>
      </c>
      <c r="J133" s="24">
        <v>0</v>
      </c>
      <c r="K133" s="25">
        <v>0</v>
      </c>
      <c r="L133" s="24">
        <v>0</v>
      </c>
      <c r="M133" s="25">
        <v>0</v>
      </c>
      <c r="N133" s="24">
        <v>0</v>
      </c>
      <c r="O133" s="25">
        <v>1403979</v>
      </c>
      <c r="P133" s="24">
        <v>1403979</v>
      </c>
      <c r="Q133" s="25">
        <v>887301</v>
      </c>
      <c r="R133" s="26">
        <v>887301</v>
      </c>
      <c r="S133" s="25">
        <v>518176</v>
      </c>
      <c r="T133" s="24">
        <v>653405</v>
      </c>
      <c r="U133" s="25">
        <v>13994183</v>
      </c>
      <c r="V133" s="26">
        <v>13830833</v>
      </c>
      <c r="W133" s="25">
        <v>13965371</v>
      </c>
      <c r="X133" s="24">
        <v>22766205</v>
      </c>
      <c r="Y133" s="25">
        <v>0</v>
      </c>
      <c r="Z133" s="24">
        <v>0</v>
      </c>
      <c r="AA133" s="26">
        <v>30769010</v>
      </c>
      <c r="AB133" s="26">
        <v>39541723</v>
      </c>
      <c r="AC133" s="57">
        <v>0.28510000000000002</v>
      </c>
      <c r="AD133" s="7"/>
      <c r="AE133" s="15" t="s">
        <v>20</v>
      </c>
      <c r="AF133" s="99"/>
      <c r="AG133" s="7"/>
      <c r="AH133" s="141"/>
    </row>
    <row r="134" spans="1:34" ht="15" thickBot="1" x14ac:dyDescent="0.4">
      <c r="A134" s="144"/>
      <c r="B134" s="7"/>
      <c r="C134" s="7" t="s">
        <v>21</v>
      </c>
      <c r="D134" s="9" t="s">
        <v>72</v>
      </c>
      <c r="E134" s="76">
        <f>+E133+E132</f>
        <v>0</v>
      </c>
      <c r="F134" s="77">
        <f t="shared" ref="F134:AB134" si="22">+F133+F132</f>
        <v>0</v>
      </c>
      <c r="G134" s="78">
        <f t="shared" si="22"/>
        <v>0</v>
      </c>
      <c r="H134" s="77">
        <f t="shared" si="22"/>
        <v>0</v>
      </c>
      <c r="I134" s="78">
        <f t="shared" si="22"/>
        <v>0</v>
      </c>
      <c r="J134" s="77">
        <f t="shared" si="22"/>
        <v>0</v>
      </c>
      <c r="K134" s="78">
        <f t="shared" si="22"/>
        <v>0</v>
      </c>
      <c r="L134" s="77">
        <f t="shared" si="22"/>
        <v>0</v>
      </c>
      <c r="M134" s="78">
        <f t="shared" si="22"/>
        <v>0</v>
      </c>
      <c r="N134" s="77">
        <f t="shared" si="22"/>
        <v>0</v>
      </c>
      <c r="O134" s="78">
        <f t="shared" si="22"/>
        <v>3334866</v>
      </c>
      <c r="P134" s="77">
        <f t="shared" si="22"/>
        <v>3334866</v>
      </c>
      <c r="Q134" s="78">
        <f t="shared" si="22"/>
        <v>2107603</v>
      </c>
      <c r="R134" s="79">
        <f t="shared" si="22"/>
        <v>2107603</v>
      </c>
      <c r="S134" s="78">
        <f t="shared" si="22"/>
        <v>1230822</v>
      </c>
      <c r="T134" s="77">
        <f t="shared" si="22"/>
        <v>1552031</v>
      </c>
      <c r="U134" s="78">
        <f t="shared" si="22"/>
        <v>33240340</v>
      </c>
      <c r="V134" s="79">
        <f t="shared" si="22"/>
        <v>32852335</v>
      </c>
      <c r="W134" s="78">
        <f t="shared" si="22"/>
        <v>33171903</v>
      </c>
      <c r="X134" s="77">
        <f t="shared" si="22"/>
        <v>54076497</v>
      </c>
      <c r="Y134" s="78">
        <f t="shared" si="22"/>
        <v>0</v>
      </c>
      <c r="Z134" s="77">
        <f t="shared" si="22"/>
        <v>0</v>
      </c>
      <c r="AA134" s="79">
        <f t="shared" si="22"/>
        <v>73085534</v>
      </c>
      <c r="AB134" s="79">
        <f t="shared" si="22"/>
        <v>93923332</v>
      </c>
      <c r="AC134" s="80">
        <v>0.28510000000000002</v>
      </c>
      <c r="AD134" s="7"/>
      <c r="AE134" s="22" t="s">
        <v>21</v>
      </c>
      <c r="AF134" s="101" t="s">
        <v>72</v>
      </c>
      <c r="AG134" s="7"/>
      <c r="AH134" s="141"/>
    </row>
    <row r="135" spans="1:34" ht="15" thickBot="1" x14ac:dyDescent="0.4">
      <c r="A135" s="144"/>
      <c r="B135" s="7"/>
      <c r="C135" s="20"/>
      <c r="D135" s="21"/>
      <c r="E135" s="35"/>
      <c r="F135" s="36"/>
      <c r="G135" s="37"/>
      <c r="H135" s="36"/>
      <c r="I135" s="37"/>
      <c r="J135" s="36"/>
      <c r="K135" s="37"/>
      <c r="L135" s="36"/>
      <c r="M135" s="37"/>
      <c r="N135" s="36"/>
      <c r="O135" s="37"/>
      <c r="P135" s="36"/>
      <c r="Q135" s="37"/>
      <c r="R135" s="38"/>
      <c r="S135" s="37"/>
      <c r="T135" s="36"/>
      <c r="U135" s="37"/>
      <c r="V135" s="38"/>
      <c r="W135" s="37"/>
      <c r="X135" s="36"/>
      <c r="Y135" s="37"/>
      <c r="Z135" s="36"/>
      <c r="AA135" s="38"/>
      <c r="AB135" s="38"/>
      <c r="AC135" s="58"/>
      <c r="AD135" s="7"/>
      <c r="AE135" s="20"/>
      <c r="AF135" s="104"/>
      <c r="AG135" s="7"/>
      <c r="AH135" s="141"/>
    </row>
    <row r="136" spans="1:34" x14ac:dyDescent="0.35">
      <c r="A136" s="144"/>
      <c r="B136" s="7"/>
      <c r="C136" s="42" t="s">
        <v>73</v>
      </c>
      <c r="D136" s="43">
        <v>40</v>
      </c>
      <c r="E136" s="31"/>
      <c r="F136" s="32"/>
      <c r="G136" s="33"/>
      <c r="H136" s="32"/>
      <c r="I136" s="33"/>
      <c r="J136" s="32"/>
      <c r="K136" s="33"/>
      <c r="L136" s="32"/>
      <c r="M136" s="33"/>
      <c r="N136" s="32"/>
      <c r="O136" s="33"/>
      <c r="P136" s="32"/>
      <c r="Q136" s="33"/>
      <c r="R136" s="34"/>
      <c r="S136" s="33"/>
      <c r="T136" s="32"/>
      <c r="U136" s="33"/>
      <c r="V136" s="34"/>
      <c r="W136" s="33"/>
      <c r="X136" s="32"/>
      <c r="Y136" s="33"/>
      <c r="Z136" s="32"/>
      <c r="AA136" s="34"/>
      <c r="AB136" s="34"/>
      <c r="AC136" s="19"/>
      <c r="AD136" s="7"/>
      <c r="AE136" s="105" t="s">
        <v>73</v>
      </c>
      <c r="AF136" s="106">
        <v>40</v>
      </c>
      <c r="AG136" s="7"/>
      <c r="AH136" s="141"/>
    </row>
    <row r="137" spans="1:34" x14ac:dyDescent="0.35">
      <c r="A137" s="144"/>
      <c r="B137" s="7"/>
      <c r="C137" s="10" t="s">
        <v>74</v>
      </c>
      <c r="D137" s="12"/>
      <c r="E137" s="23">
        <v>0</v>
      </c>
      <c r="F137" s="24">
        <v>0</v>
      </c>
      <c r="G137" s="25">
        <v>0</v>
      </c>
      <c r="H137" s="24">
        <v>0</v>
      </c>
      <c r="I137" s="25">
        <v>0</v>
      </c>
      <c r="J137" s="24">
        <v>0</v>
      </c>
      <c r="K137" s="25">
        <v>0</v>
      </c>
      <c r="L137" s="24">
        <v>0</v>
      </c>
      <c r="M137" s="25">
        <v>0</v>
      </c>
      <c r="N137" s="24">
        <v>0</v>
      </c>
      <c r="O137" s="25">
        <v>19233380</v>
      </c>
      <c r="P137" s="24">
        <v>19233380</v>
      </c>
      <c r="Q137" s="25">
        <v>30238217</v>
      </c>
      <c r="R137" s="26">
        <v>30238217</v>
      </c>
      <c r="S137" s="25">
        <v>39762230</v>
      </c>
      <c r="T137" s="24">
        <v>37421117</v>
      </c>
      <c r="U137" s="25">
        <v>12463588</v>
      </c>
      <c r="V137" s="26">
        <v>25556304</v>
      </c>
      <c r="W137" s="25">
        <v>33398459</v>
      </c>
      <c r="X137" s="24">
        <v>54910597</v>
      </c>
      <c r="Y137" s="25">
        <v>0</v>
      </c>
      <c r="Z137" s="24">
        <v>0</v>
      </c>
      <c r="AA137" s="26">
        <v>135095874</v>
      </c>
      <c r="AB137" s="26">
        <v>167359615</v>
      </c>
      <c r="AC137" s="57">
        <v>0.23880000000000001</v>
      </c>
      <c r="AD137" s="7"/>
      <c r="AE137" s="15" t="s">
        <v>74</v>
      </c>
      <c r="AF137" s="99"/>
      <c r="AG137" s="7"/>
      <c r="AH137" s="141"/>
    </row>
    <row r="138" spans="1:34" x14ac:dyDescent="0.35">
      <c r="A138" s="144"/>
      <c r="B138" s="7"/>
      <c r="C138" s="10" t="s">
        <v>20</v>
      </c>
      <c r="D138" s="12"/>
      <c r="E138" s="23">
        <v>0</v>
      </c>
      <c r="F138" s="24">
        <v>0</v>
      </c>
      <c r="G138" s="25">
        <v>0</v>
      </c>
      <c r="H138" s="24">
        <v>0</v>
      </c>
      <c r="I138" s="25">
        <v>0</v>
      </c>
      <c r="J138" s="24">
        <v>0</v>
      </c>
      <c r="K138" s="25">
        <v>0</v>
      </c>
      <c r="L138" s="24">
        <v>0</v>
      </c>
      <c r="M138" s="25">
        <v>0</v>
      </c>
      <c r="N138" s="24">
        <v>0</v>
      </c>
      <c r="O138" s="25">
        <v>13984893</v>
      </c>
      <c r="P138" s="24">
        <v>13984893</v>
      </c>
      <c r="Q138" s="25">
        <v>21986683</v>
      </c>
      <c r="R138" s="26">
        <v>21986683</v>
      </c>
      <c r="S138" s="25">
        <v>28911743</v>
      </c>
      <c r="T138" s="24">
        <v>27209482</v>
      </c>
      <c r="U138" s="25">
        <v>9065978</v>
      </c>
      <c r="V138" s="26">
        <v>18582391</v>
      </c>
      <c r="W138" s="25">
        <v>24293942</v>
      </c>
      <c r="X138" s="24">
        <v>39926358</v>
      </c>
      <c r="Y138" s="25">
        <v>0</v>
      </c>
      <c r="Z138" s="24">
        <v>0</v>
      </c>
      <c r="AA138" s="26">
        <v>98243239</v>
      </c>
      <c r="AB138" s="26">
        <v>121689807</v>
      </c>
      <c r="AC138" s="57">
        <v>0.2387</v>
      </c>
      <c r="AD138" s="7"/>
      <c r="AE138" s="15" t="s">
        <v>20</v>
      </c>
      <c r="AF138" s="99"/>
      <c r="AG138" s="7"/>
      <c r="AH138" s="141"/>
    </row>
    <row r="139" spans="1:34" ht="15" thickBot="1" x14ac:dyDescent="0.4">
      <c r="A139" s="144"/>
      <c r="B139" s="7"/>
      <c r="C139" s="7" t="s">
        <v>21</v>
      </c>
      <c r="D139" s="9" t="s">
        <v>75</v>
      </c>
      <c r="E139" s="76">
        <f>+E138+E137</f>
        <v>0</v>
      </c>
      <c r="F139" s="77">
        <f t="shared" ref="F139:AB139" si="23">+F138+F137</f>
        <v>0</v>
      </c>
      <c r="G139" s="78">
        <f t="shared" si="23"/>
        <v>0</v>
      </c>
      <c r="H139" s="77">
        <f t="shared" si="23"/>
        <v>0</v>
      </c>
      <c r="I139" s="78">
        <f t="shared" si="23"/>
        <v>0</v>
      </c>
      <c r="J139" s="77">
        <f t="shared" si="23"/>
        <v>0</v>
      </c>
      <c r="K139" s="78">
        <f t="shared" si="23"/>
        <v>0</v>
      </c>
      <c r="L139" s="77">
        <f t="shared" si="23"/>
        <v>0</v>
      </c>
      <c r="M139" s="78">
        <f t="shared" si="23"/>
        <v>0</v>
      </c>
      <c r="N139" s="77">
        <f t="shared" si="23"/>
        <v>0</v>
      </c>
      <c r="O139" s="78">
        <f t="shared" si="23"/>
        <v>33218273</v>
      </c>
      <c r="P139" s="77">
        <f t="shared" si="23"/>
        <v>33218273</v>
      </c>
      <c r="Q139" s="78">
        <f t="shared" si="23"/>
        <v>52224900</v>
      </c>
      <c r="R139" s="79">
        <f t="shared" si="23"/>
        <v>52224900</v>
      </c>
      <c r="S139" s="78">
        <f t="shared" si="23"/>
        <v>68673973</v>
      </c>
      <c r="T139" s="77">
        <f t="shared" si="23"/>
        <v>64630599</v>
      </c>
      <c r="U139" s="78">
        <f t="shared" si="23"/>
        <v>21529566</v>
      </c>
      <c r="V139" s="79">
        <f t="shared" si="23"/>
        <v>44138695</v>
      </c>
      <c r="W139" s="78">
        <f t="shared" si="23"/>
        <v>57692401</v>
      </c>
      <c r="X139" s="77">
        <f t="shared" si="23"/>
        <v>94836955</v>
      </c>
      <c r="Y139" s="78">
        <f t="shared" si="23"/>
        <v>0</v>
      </c>
      <c r="Z139" s="77">
        <f t="shared" si="23"/>
        <v>0</v>
      </c>
      <c r="AA139" s="79">
        <f t="shared" si="23"/>
        <v>233339113</v>
      </c>
      <c r="AB139" s="79">
        <f t="shared" si="23"/>
        <v>289049422</v>
      </c>
      <c r="AC139" s="80">
        <v>0.23880000000000001</v>
      </c>
      <c r="AD139" s="7"/>
      <c r="AE139" s="22" t="s">
        <v>21</v>
      </c>
      <c r="AF139" s="101" t="s">
        <v>75</v>
      </c>
      <c r="AG139" s="7"/>
      <c r="AH139" s="141"/>
    </row>
    <row r="140" spans="1:34" ht="15" thickBot="1" x14ac:dyDescent="0.4">
      <c r="A140" s="144"/>
      <c r="B140" s="7"/>
      <c r="C140" s="20"/>
      <c r="D140" s="21"/>
      <c r="E140" s="35"/>
      <c r="F140" s="36"/>
      <c r="G140" s="37"/>
      <c r="H140" s="36"/>
      <c r="I140" s="37"/>
      <c r="J140" s="36"/>
      <c r="K140" s="37"/>
      <c r="L140" s="36"/>
      <c r="M140" s="37"/>
      <c r="N140" s="36"/>
      <c r="O140" s="37"/>
      <c r="P140" s="36"/>
      <c r="Q140" s="37"/>
      <c r="R140" s="38"/>
      <c r="S140" s="37"/>
      <c r="T140" s="36"/>
      <c r="U140" s="37"/>
      <c r="V140" s="38"/>
      <c r="W140" s="37"/>
      <c r="X140" s="36"/>
      <c r="Y140" s="37"/>
      <c r="Z140" s="36"/>
      <c r="AA140" s="38"/>
      <c r="AB140" s="38"/>
      <c r="AC140" s="58"/>
      <c r="AD140" s="7"/>
      <c r="AE140" s="20"/>
      <c r="AF140" s="104"/>
      <c r="AG140" s="7"/>
      <c r="AH140" s="141"/>
    </row>
    <row r="141" spans="1:34" x14ac:dyDescent="0.35">
      <c r="A141" s="144"/>
      <c r="B141" s="7"/>
      <c r="C141" s="42" t="s">
        <v>76</v>
      </c>
      <c r="D141" s="43">
        <v>40</v>
      </c>
      <c r="E141" s="31"/>
      <c r="F141" s="32"/>
      <c r="G141" s="33"/>
      <c r="H141" s="32"/>
      <c r="I141" s="33"/>
      <c r="J141" s="32"/>
      <c r="K141" s="33"/>
      <c r="L141" s="32"/>
      <c r="M141" s="33"/>
      <c r="N141" s="32"/>
      <c r="O141" s="33"/>
      <c r="P141" s="32"/>
      <c r="Q141" s="33"/>
      <c r="R141" s="34"/>
      <c r="S141" s="33"/>
      <c r="T141" s="32"/>
      <c r="U141" s="33"/>
      <c r="V141" s="34"/>
      <c r="W141" s="33"/>
      <c r="X141" s="32"/>
      <c r="Y141" s="33"/>
      <c r="Z141" s="32"/>
      <c r="AA141" s="34"/>
      <c r="AB141" s="34"/>
      <c r="AC141" s="19"/>
      <c r="AD141" s="7"/>
      <c r="AE141" s="105" t="s">
        <v>76</v>
      </c>
      <c r="AF141" s="106">
        <v>40</v>
      </c>
      <c r="AG141" s="7"/>
      <c r="AH141" s="141"/>
    </row>
    <row r="142" spans="1:34" x14ac:dyDescent="0.35">
      <c r="A142" s="144"/>
      <c r="B142" s="7"/>
      <c r="C142" s="10" t="s">
        <v>19</v>
      </c>
      <c r="D142" s="12"/>
      <c r="E142" s="23">
        <v>0</v>
      </c>
      <c r="F142" s="24">
        <v>0</v>
      </c>
      <c r="G142" s="25">
        <v>0</v>
      </c>
      <c r="H142" s="24">
        <v>0</v>
      </c>
      <c r="I142" s="25">
        <v>0</v>
      </c>
      <c r="J142" s="24">
        <v>0</v>
      </c>
      <c r="K142" s="25">
        <v>0</v>
      </c>
      <c r="L142" s="24">
        <v>0</v>
      </c>
      <c r="M142" s="25">
        <v>0</v>
      </c>
      <c r="N142" s="24">
        <v>0</v>
      </c>
      <c r="O142" s="25">
        <v>71277</v>
      </c>
      <c r="P142" s="24">
        <v>142555</v>
      </c>
      <c r="Q142" s="25">
        <v>71278</v>
      </c>
      <c r="R142" s="26">
        <v>0</v>
      </c>
      <c r="S142" s="25">
        <v>285152</v>
      </c>
      <c r="T142" s="24">
        <v>378874</v>
      </c>
      <c r="U142" s="25">
        <v>790422</v>
      </c>
      <c r="V142" s="26">
        <v>578081</v>
      </c>
      <c r="W142" s="25">
        <v>596219</v>
      </c>
      <c r="X142" s="24">
        <v>804655</v>
      </c>
      <c r="Y142" s="25">
        <v>0</v>
      </c>
      <c r="Z142" s="24">
        <v>0</v>
      </c>
      <c r="AA142" s="26">
        <v>1814348</v>
      </c>
      <c r="AB142" s="26">
        <v>1904165</v>
      </c>
      <c r="AC142" s="57">
        <v>4.9500000000000002E-2</v>
      </c>
      <c r="AD142" s="7"/>
      <c r="AE142" s="15" t="s">
        <v>19</v>
      </c>
      <c r="AF142" s="99"/>
      <c r="AG142" s="7"/>
      <c r="AH142" s="141"/>
    </row>
    <row r="143" spans="1:34" x14ac:dyDescent="0.35">
      <c r="A143" s="144"/>
      <c r="B143" s="7"/>
      <c r="C143" s="10" t="s">
        <v>20</v>
      </c>
      <c r="D143" s="12"/>
      <c r="E143" s="23">
        <v>0</v>
      </c>
      <c r="F143" s="24">
        <v>0</v>
      </c>
      <c r="G143" s="25">
        <v>0</v>
      </c>
      <c r="H143" s="24">
        <v>0</v>
      </c>
      <c r="I143" s="25">
        <v>0</v>
      </c>
      <c r="J143" s="24">
        <v>0</v>
      </c>
      <c r="K143" s="25">
        <v>0</v>
      </c>
      <c r="L143" s="24">
        <v>0</v>
      </c>
      <c r="M143" s="25">
        <v>0</v>
      </c>
      <c r="N143" s="24">
        <v>0</v>
      </c>
      <c r="O143" s="25">
        <v>51827</v>
      </c>
      <c r="P143" s="24">
        <v>103654</v>
      </c>
      <c r="Q143" s="25">
        <v>51827</v>
      </c>
      <c r="R143" s="26">
        <v>0</v>
      </c>
      <c r="S143" s="25">
        <v>207339</v>
      </c>
      <c r="T143" s="24">
        <v>275485</v>
      </c>
      <c r="U143" s="25">
        <v>574728</v>
      </c>
      <c r="V143" s="26">
        <v>420332</v>
      </c>
      <c r="W143" s="25">
        <v>433520</v>
      </c>
      <c r="X143" s="24">
        <v>585078</v>
      </c>
      <c r="Y143" s="25">
        <v>0</v>
      </c>
      <c r="Z143" s="24">
        <v>0</v>
      </c>
      <c r="AA143" s="26">
        <v>1319241</v>
      </c>
      <c r="AB143" s="26">
        <v>1384549</v>
      </c>
      <c r="AC143" s="57">
        <v>4.9500000000000002E-2</v>
      </c>
      <c r="AD143" s="7"/>
      <c r="AE143" s="15" t="s">
        <v>20</v>
      </c>
      <c r="AF143" s="99"/>
      <c r="AG143" s="7"/>
      <c r="AH143" s="141"/>
    </row>
    <row r="144" spans="1:34" ht="15" thickBot="1" x14ac:dyDescent="0.4">
      <c r="A144" s="144"/>
      <c r="B144" s="7"/>
      <c r="C144" s="7" t="s">
        <v>21</v>
      </c>
      <c r="D144" s="9" t="s">
        <v>77</v>
      </c>
      <c r="E144" s="76">
        <f>+E143+E142</f>
        <v>0</v>
      </c>
      <c r="F144" s="77">
        <f t="shared" ref="F144:AB144" si="24">+F143+F142</f>
        <v>0</v>
      </c>
      <c r="G144" s="78">
        <f t="shared" si="24"/>
        <v>0</v>
      </c>
      <c r="H144" s="77">
        <f t="shared" si="24"/>
        <v>0</v>
      </c>
      <c r="I144" s="78">
        <f t="shared" si="24"/>
        <v>0</v>
      </c>
      <c r="J144" s="77">
        <f t="shared" si="24"/>
        <v>0</v>
      </c>
      <c r="K144" s="78">
        <f t="shared" si="24"/>
        <v>0</v>
      </c>
      <c r="L144" s="77">
        <f t="shared" si="24"/>
        <v>0</v>
      </c>
      <c r="M144" s="78">
        <f t="shared" si="24"/>
        <v>0</v>
      </c>
      <c r="N144" s="77">
        <f t="shared" si="24"/>
        <v>0</v>
      </c>
      <c r="O144" s="78">
        <f t="shared" si="24"/>
        <v>123104</v>
      </c>
      <c r="P144" s="77">
        <f t="shared" si="24"/>
        <v>246209</v>
      </c>
      <c r="Q144" s="78">
        <f t="shared" si="24"/>
        <v>123105</v>
      </c>
      <c r="R144" s="79">
        <f t="shared" si="24"/>
        <v>0</v>
      </c>
      <c r="S144" s="78">
        <f t="shared" si="24"/>
        <v>492491</v>
      </c>
      <c r="T144" s="77">
        <f t="shared" si="24"/>
        <v>654359</v>
      </c>
      <c r="U144" s="78">
        <f t="shared" si="24"/>
        <v>1365150</v>
      </c>
      <c r="V144" s="79">
        <f t="shared" si="24"/>
        <v>998413</v>
      </c>
      <c r="W144" s="78">
        <f t="shared" si="24"/>
        <v>1029739</v>
      </c>
      <c r="X144" s="77">
        <f t="shared" si="24"/>
        <v>1389733</v>
      </c>
      <c r="Y144" s="78">
        <f t="shared" si="24"/>
        <v>0</v>
      </c>
      <c r="Z144" s="77">
        <f t="shared" si="24"/>
        <v>0</v>
      </c>
      <c r="AA144" s="79">
        <f t="shared" si="24"/>
        <v>3133589</v>
      </c>
      <c r="AB144" s="79">
        <f t="shared" si="24"/>
        <v>3288714</v>
      </c>
      <c r="AC144" s="80">
        <v>4.9500000000000002E-2</v>
      </c>
      <c r="AD144" s="7"/>
      <c r="AE144" s="22" t="s">
        <v>21</v>
      </c>
      <c r="AF144" s="101" t="s">
        <v>77</v>
      </c>
      <c r="AG144" s="7"/>
      <c r="AH144" s="141"/>
    </row>
    <row r="145" spans="1:34" ht="15" thickBot="1" x14ac:dyDescent="0.4">
      <c r="A145" s="144"/>
      <c r="B145" s="7"/>
      <c r="C145" s="20"/>
      <c r="D145" s="21"/>
      <c r="E145" s="35"/>
      <c r="F145" s="36"/>
      <c r="G145" s="37"/>
      <c r="H145" s="36"/>
      <c r="I145" s="37"/>
      <c r="J145" s="36"/>
      <c r="K145" s="37"/>
      <c r="L145" s="36"/>
      <c r="M145" s="37"/>
      <c r="N145" s="36"/>
      <c r="O145" s="37"/>
      <c r="P145" s="36"/>
      <c r="Q145" s="37"/>
      <c r="R145" s="38"/>
      <c r="S145" s="37"/>
      <c r="T145" s="36"/>
      <c r="U145" s="37"/>
      <c r="V145" s="38"/>
      <c r="W145" s="37"/>
      <c r="X145" s="36"/>
      <c r="Y145" s="37"/>
      <c r="Z145" s="36"/>
      <c r="AA145" s="38"/>
      <c r="AB145" s="38"/>
      <c r="AC145" s="58"/>
      <c r="AD145" s="7"/>
      <c r="AE145" s="20"/>
      <c r="AF145" s="104"/>
      <c r="AG145" s="7"/>
      <c r="AH145" s="141"/>
    </row>
    <row r="146" spans="1:34" x14ac:dyDescent="0.35">
      <c r="A146" s="144"/>
      <c r="B146" s="7"/>
      <c r="C146" s="42" t="s">
        <v>78</v>
      </c>
      <c r="D146" s="43">
        <v>40</v>
      </c>
      <c r="E146" s="31"/>
      <c r="F146" s="32"/>
      <c r="G146" s="33"/>
      <c r="H146" s="32"/>
      <c r="I146" s="33"/>
      <c r="J146" s="32"/>
      <c r="K146" s="33"/>
      <c r="L146" s="32"/>
      <c r="M146" s="33"/>
      <c r="N146" s="32"/>
      <c r="O146" s="33"/>
      <c r="P146" s="32"/>
      <c r="Q146" s="33"/>
      <c r="R146" s="34"/>
      <c r="S146" s="33"/>
      <c r="T146" s="32"/>
      <c r="U146" s="33"/>
      <c r="V146" s="34"/>
      <c r="W146" s="33"/>
      <c r="X146" s="32"/>
      <c r="Y146" s="33"/>
      <c r="Z146" s="32"/>
      <c r="AA146" s="34"/>
      <c r="AB146" s="34"/>
      <c r="AC146" s="19"/>
      <c r="AD146" s="7"/>
      <c r="AE146" s="105" t="s">
        <v>78</v>
      </c>
      <c r="AF146" s="106">
        <v>40</v>
      </c>
      <c r="AG146" s="7"/>
      <c r="AH146" s="141"/>
    </row>
    <row r="147" spans="1:34" x14ac:dyDescent="0.35">
      <c r="A147" s="144"/>
      <c r="B147" s="7"/>
      <c r="C147" s="10" t="s">
        <v>19</v>
      </c>
      <c r="D147" s="12"/>
      <c r="E147" s="23">
        <v>0</v>
      </c>
      <c r="F147" s="24">
        <v>0</v>
      </c>
      <c r="G147" s="25">
        <v>0</v>
      </c>
      <c r="H147" s="24">
        <v>0</v>
      </c>
      <c r="I147" s="25">
        <v>0</v>
      </c>
      <c r="J147" s="24">
        <v>0</v>
      </c>
      <c r="K147" s="25">
        <v>0</v>
      </c>
      <c r="L147" s="24">
        <v>0</v>
      </c>
      <c r="M147" s="25">
        <v>0</v>
      </c>
      <c r="N147" s="24">
        <v>0</v>
      </c>
      <c r="O147" s="25">
        <v>71174</v>
      </c>
      <c r="P147" s="24">
        <v>71174</v>
      </c>
      <c r="Q147" s="25">
        <v>3311018</v>
      </c>
      <c r="R147" s="26">
        <v>3311018</v>
      </c>
      <c r="S147" s="25">
        <v>757435</v>
      </c>
      <c r="T147" s="24">
        <v>4392</v>
      </c>
      <c r="U147" s="25">
        <v>1846822</v>
      </c>
      <c r="V147" s="26">
        <v>4969712</v>
      </c>
      <c r="W147" s="25">
        <v>1044</v>
      </c>
      <c r="X147" s="24">
        <v>2866</v>
      </c>
      <c r="Y147" s="25">
        <v>0</v>
      </c>
      <c r="Z147" s="24">
        <v>0</v>
      </c>
      <c r="AA147" s="26">
        <v>5987493</v>
      </c>
      <c r="AB147" s="26">
        <v>8359162</v>
      </c>
      <c r="AC147" s="57">
        <v>0.39610000000000001</v>
      </c>
      <c r="AD147" s="7"/>
      <c r="AE147" s="15" t="s">
        <v>19</v>
      </c>
      <c r="AF147" s="99"/>
      <c r="AG147" s="7"/>
      <c r="AH147" s="141"/>
    </row>
    <row r="148" spans="1:34" x14ac:dyDescent="0.35">
      <c r="A148" s="144"/>
      <c r="B148" s="7"/>
      <c r="C148" s="10" t="s">
        <v>20</v>
      </c>
      <c r="D148" s="12"/>
      <c r="E148" s="23">
        <v>0</v>
      </c>
      <c r="F148" s="24">
        <v>0</v>
      </c>
      <c r="G148" s="25">
        <v>0</v>
      </c>
      <c r="H148" s="24">
        <v>0</v>
      </c>
      <c r="I148" s="25">
        <v>0</v>
      </c>
      <c r="J148" s="24">
        <v>0</v>
      </c>
      <c r="K148" s="25">
        <v>0</v>
      </c>
      <c r="L148" s="24">
        <v>0</v>
      </c>
      <c r="M148" s="25">
        <v>0</v>
      </c>
      <c r="N148" s="24">
        <v>0</v>
      </c>
      <c r="O148" s="25">
        <v>51751</v>
      </c>
      <c r="P148" s="24">
        <v>51751</v>
      </c>
      <c r="Q148" s="25">
        <v>2407493</v>
      </c>
      <c r="R148" s="26">
        <v>2407493</v>
      </c>
      <c r="S148" s="25">
        <v>550743</v>
      </c>
      <c r="T148" s="24">
        <v>3193</v>
      </c>
      <c r="U148" s="25">
        <v>1342854</v>
      </c>
      <c r="V148" s="26">
        <v>3613556</v>
      </c>
      <c r="W148" s="25">
        <v>759</v>
      </c>
      <c r="X148" s="24">
        <v>2084</v>
      </c>
      <c r="Y148" s="25">
        <v>0</v>
      </c>
      <c r="Z148" s="24">
        <v>0</v>
      </c>
      <c r="AA148" s="26">
        <v>4353600</v>
      </c>
      <c r="AB148" s="26">
        <v>6078077</v>
      </c>
      <c r="AC148" s="57">
        <v>0.39610000000000001</v>
      </c>
      <c r="AD148" s="7"/>
      <c r="AE148" s="15" t="s">
        <v>20</v>
      </c>
      <c r="AF148" s="99"/>
      <c r="AG148" s="7"/>
      <c r="AH148" s="141"/>
    </row>
    <row r="149" spans="1:34" ht="15" thickBot="1" x14ac:dyDescent="0.4">
      <c r="A149" s="144"/>
      <c r="B149" s="7"/>
      <c r="C149" s="7" t="s">
        <v>21</v>
      </c>
      <c r="D149" s="9" t="s">
        <v>79</v>
      </c>
      <c r="E149" s="76">
        <f>+E148+E147</f>
        <v>0</v>
      </c>
      <c r="F149" s="77">
        <f t="shared" ref="F149:AB149" si="25">+F148+F147</f>
        <v>0</v>
      </c>
      <c r="G149" s="78">
        <f t="shared" si="25"/>
        <v>0</v>
      </c>
      <c r="H149" s="77">
        <f t="shared" si="25"/>
        <v>0</v>
      </c>
      <c r="I149" s="78">
        <f t="shared" si="25"/>
        <v>0</v>
      </c>
      <c r="J149" s="77">
        <f t="shared" si="25"/>
        <v>0</v>
      </c>
      <c r="K149" s="78">
        <f t="shared" si="25"/>
        <v>0</v>
      </c>
      <c r="L149" s="77">
        <f t="shared" si="25"/>
        <v>0</v>
      </c>
      <c r="M149" s="78">
        <f t="shared" si="25"/>
        <v>0</v>
      </c>
      <c r="N149" s="77">
        <f t="shared" si="25"/>
        <v>0</v>
      </c>
      <c r="O149" s="78">
        <f t="shared" si="25"/>
        <v>122925</v>
      </c>
      <c r="P149" s="77">
        <f t="shared" si="25"/>
        <v>122925</v>
      </c>
      <c r="Q149" s="78">
        <f t="shared" si="25"/>
        <v>5718511</v>
      </c>
      <c r="R149" s="79">
        <f t="shared" si="25"/>
        <v>5718511</v>
      </c>
      <c r="S149" s="78">
        <f t="shared" si="25"/>
        <v>1308178</v>
      </c>
      <c r="T149" s="77">
        <f t="shared" si="25"/>
        <v>7585</v>
      </c>
      <c r="U149" s="78">
        <f t="shared" si="25"/>
        <v>3189676</v>
      </c>
      <c r="V149" s="79">
        <f t="shared" si="25"/>
        <v>8583268</v>
      </c>
      <c r="W149" s="78">
        <f t="shared" si="25"/>
        <v>1803</v>
      </c>
      <c r="X149" s="77">
        <f t="shared" si="25"/>
        <v>4950</v>
      </c>
      <c r="Y149" s="78">
        <f t="shared" si="25"/>
        <v>0</v>
      </c>
      <c r="Z149" s="77">
        <f t="shared" si="25"/>
        <v>0</v>
      </c>
      <c r="AA149" s="79">
        <f t="shared" si="25"/>
        <v>10341093</v>
      </c>
      <c r="AB149" s="79">
        <f t="shared" si="25"/>
        <v>14437239</v>
      </c>
      <c r="AC149" s="80">
        <v>0.39610000000000001</v>
      </c>
      <c r="AD149" s="7"/>
      <c r="AE149" s="22" t="s">
        <v>21</v>
      </c>
      <c r="AF149" s="101" t="s">
        <v>79</v>
      </c>
      <c r="AG149" s="7"/>
      <c r="AH149" s="141"/>
    </row>
    <row r="150" spans="1:34" ht="15" thickBot="1" x14ac:dyDescent="0.4">
      <c r="A150" s="144"/>
      <c r="B150" s="7"/>
      <c r="C150" s="20"/>
      <c r="D150" s="21"/>
      <c r="E150" s="35"/>
      <c r="F150" s="36"/>
      <c r="G150" s="37"/>
      <c r="H150" s="36"/>
      <c r="I150" s="37"/>
      <c r="J150" s="36"/>
      <c r="K150" s="37"/>
      <c r="L150" s="36"/>
      <c r="M150" s="37"/>
      <c r="N150" s="36"/>
      <c r="O150" s="37"/>
      <c r="P150" s="36"/>
      <c r="Q150" s="37"/>
      <c r="R150" s="38"/>
      <c r="S150" s="37"/>
      <c r="T150" s="36"/>
      <c r="U150" s="37"/>
      <c r="V150" s="38"/>
      <c r="W150" s="37"/>
      <c r="X150" s="36"/>
      <c r="Y150" s="37"/>
      <c r="Z150" s="36"/>
      <c r="AA150" s="38"/>
      <c r="AB150" s="38"/>
      <c r="AC150" s="58"/>
      <c r="AD150" s="7"/>
      <c r="AE150" s="20"/>
      <c r="AF150" s="104"/>
      <c r="AG150" s="7"/>
      <c r="AH150" s="141"/>
    </row>
    <row r="151" spans="1:34" x14ac:dyDescent="0.35">
      <c r="A151" s="144"/>
      <c r="B151" s="7"/>
      <c r="C151" s="42" t="s">
        <v>80</v>
      </c>
      <c r="D151" s="43">
        <v>40</v>
      </c>
      <c r="E151" s="31"/>
      <c r="F151" s="32"/>
      <c r="G151" s="33"/>
      <c r="H151" s="32"/>
      <c r="I151" s="33"/>
      <c r="J151" s="32"/>
      <c r="K151" s="33"/>
      <c r="L151" s="32"/>
      <c r="M151" s="33"/>
      <c r="N151" s="32"/>
      <c r="O151" s="33"/>
      <c r="P151" s="32"/>
      <c r="Q151" s="33"/>
      <c r="R151" s="34"/>
      <c r="S151" s="33"/>
      <c r="T151" s="32"/>
      <c r="U151" s="33"/>
      <c r="V151" s="34"/>
      <c r="W151" s="33"/>
      <c r="X151" s="32"/>
      <c r="Y151" s="33"/>
      <c r="Z151" s="32"/>
      <c r="AA151" s="34"/>
      <c r="AB151" s="34"/>
      <c r="AC151" s="19"/>
      <c r="AD151" s="7"/>
      <c r="AE151" s="105" t="s">
        <v>80</v>
      </c>
      <c r="AF151" s="106">
        <v>40</v>
      </c>
      <c r="AG151" s="7"/>
      <c r="AH151" s="141"/>
    </row>
    <row r="152" spans="1:34" x14ac:dyDescent="0.35">
      <c r="A152" s="144"/>
      <c r="B152" s="7"/>
      <c r="C152" s="10" t="s">
        <v>19</v>
      </c>
      <c r="D152" s="12"/>
      <c r="E152" s="23">
        <v>0</v>
      </c>
      <c r="F152" s="24">
        <v>0</v>
      </c>
      <c r="G152" s="25">
        <v>0</v>
      </c>
      <c r="H152" s="24">
        <v>0</v>
      </c>
      <c r="I152" s="25">
        <v>0</v>
      </c>
      <c r="J152" s="24">
        <v>0</v>
      </c>
      <c r="K152" s="25">
        <v>0</v>
      </c>
      <c r="L152" s="24">
        <v>0</v>
      </c>
      <c r="M152" s="25">
        <v>0</v>
      </c>
      <c r="N152" s="24">
        <v>0</v>
      </c>
      <c r="O152" s="25">
        <v>0</v>
      </c>
      <c r="P152" s="24">
        <v>0</v>
      </c>
      <c r="Q152" s="25">
        <v>0</v>
      </c>
      <c r="R152" s="26">
        <v>0</v>
      </c>
      <c r="S152" s="25">
        <v>0</v>
      </c>
      <c r="T152" s="24">
        <v>0</v>
      </c>
      <c r="U152" s="25">
        <v>154005</v>
      </c>
      <c r="V152" s="26">
        <v>0</v>
      </c>
      <c r="W152" s="25">
        <v>238497</v>
      </c>
      <c r="X152" s="24">
        <v>232786</v>
      </c>
      <c r="Y152" s="25">
        <v>0</v>
      </c>
      <c r="Z152" s="24">
        <v>0</v>
      </c>
      <c r="AA152" s="26">
        <v>392502</v>
      </c>
      <c r="AB152" s="26">
        <v>232786</v>
      </c>
      <c r="AC152" s="57">
        <v>-0.40689999999999998</v>
      </c>
      <c r="AD152" s="7"/>
      <c r="AE152" s="15" t="s">
        <v>19</v>
      </c>
      <c r="AF152" s="99"/>
      <c r="AG152" s="7"/>
      <c r="AH152" s="141"/>
    </row>
    <row r="153" spans="1:34" x14ac:dyDescent="0.35">
      <c r="A153" s="144"/>
      <c r="B153" s="7"/>
      <c r="C153" s="10" t="s">
        <v>20</v>
      </c>
      <c r="D153" s="12"/>
      <c r="E153" s="23">
        <v>0</v>
      </c>
      <c r="F153" s="24">
        <v>0</v>
      </c>
      <c r="G153" s="25">
        <v>0</v>
      </c>
      <c r="H153" s="24">
        <v>0</v>
      </c>
      <c r="I153" s="25">
        <v>0</v>
      </c>
      <c r="J153" s="24">
        <v>0</v>
      </c>
      <c r="K153" s="25">
        <v>0</v>
      </c>
      <c r="L153" s="24">
        <v>0</v>
      </c>
      <c r="M153" s="25">
        <v>0</v>
      </c>
      <c r="N153" s="24">
        <v>0</v>
      </c>
      <c r="O153" s="25">
        <v>0</v>
      </c>
      <c r="P153" s="24">
        <v>0</v>
      </c>
      <c r="Q153" s="25">
        <v>0</v>
      </c>
      <c r="R153" s="26">
        <v>0</v>
      </c>
      <c r="S153" s="25">
        <v>0</v>
      </c>
      <c r="T153" s="24">
        <v>0</v>
      </c>
      <c r="U153" s="25">
        <v>111979</v>
      </c>
      <c r="V153" s="26">
        <v>0</v>
      </c>
      <c r="W153" s="25">
        <v>173415</v>
      </c>
      <c r="X153" s="24">
        <v>169262</v>
      </c>
      <c r="Y153" s="25">
        <v>0</v>
      </c>
      <c r="Z153" s="24">
        <v>0</v>
      </c>
      <c r="AA153" s="26">
        <v>285394</v>
      </c>
      <c r="AB153" s="26">
        <v>169262</v>
      </c>
      <c r="AC153" s="57">
        <v>-0.40689999999999998</v>
      </c>
      <c r="AD153" s="7"/>
      <c r="AE153" s="15" t="s">
        <v>20</v>
      </c>
      <c r="AF153" s="99"/>
      <c r="AG153" s="7"/>
      <c r="AH153" s="141"/>
    </row>
    <row r="154" spans="1:34" ht="15" thickBot="1" x14ac:dyDescent="0.4">
      <c r="A154" s="144"/>
      <c r="B154" s="7"/>
      <c r="C154" s="7" t="s">
        <v>21</v>
      </c>
      <c r="D154" s="9" t="s">
        <v>81</v>
      </c>
      <c r="E154" s="76">
        <f>+E153+E152</f>
        <v>0</v>
      </c>
      <c r="F154" s="77">
        <f t="shared" ref="F154:AB154" si="26">+F153+F152</f>
        <v>0</v>
      </c>
      <c r="G154" s="78">
        <f t="shared" si="26"/>
        <v>0</v>
      </c>
      <c r="H154" s="77">
        <f t="shared" si="26"/>
        <v>0</v>
      </c>
      <c r="I154" s="78">
        <f t="shared" si="26"/>
        <v>0</v>
      </c>
      <c r="J154" s="77">
        <f t="shared" si="26"/>
        <v>0</v>
      </c>
      <c r="K154" s="78">
        <f t="shared" si="26"/>
        <v>0</v>
      </c>
      <c r="L154" s="77">
        <f t="shared" si="26"/>
        <v>0</v>
      </c>
      <c r="M154" s="78">
        <f t="shared" si="26"/>
        <v>0</v>
      </c>
      <c r="N154" s="77">
        <f t="shared" si="26"/>
        <v>0</v>
      </c>
      <c r="O154" s="78">
        <f t="shared" si="26"/>
        <v>0</v>
      </c>
      <c r="P154" s="77">
        <f t="shared" si="26"/>
        <v>0</v>
      </c>
      <c r="Q154" s="78">
        <f t="shared" si="26"/>
        <v>0</v>
      </c>
      <c r="R154" s="79">
        <f t="shared" si="26"/>
        <v>0</v>
      </c>
      <c r="S154" s="78">
        <f t="shared" si="26"/>
        <v>0</v>
      </c>
      <c r="T154" s="77">
        <f t="shared" si="26"/>
        <v>0</v>
      </c>
      <c r="U154" s="78">
        <f t="shared" si="26"/>
        <v>265984</v>
      </c>
      <c r="V154" s="79">
        <f t="shared" si="26"/>
        <v>0</v>
      </c>
      <c r="W154" s="78">
        <f t="shared" si="26"/>
        <v>411912</v>
      </c>
      <c r="X154" s="77">
        <f t="shared" si="26"/>
        <v>402048</v>
      </c>
      <c r="Y154" s="78">
        <f t="shared" si="26"/>
        <v>0</v>
      </c>
      <c r="Z154" s="77">
        <f t="shared" si="26"/>
        <v>0</v>
      </c>
      <c r="AA154" s="79">
        <f t="shared" si="26"/>
        <v>677896</v>
      </c>
      <c r="AB154" s="79">
        <f t="shared" si="26"/>
        <v>402048</v>
      </c>
      <c r="AC154" s="80">
        <v>-0.40689999999999998</v>
      </c>
      <c r="AD154" s="7"/>
      <c r="AE154" s="22" t="s">
        <v>21</v>
      </c>
      <c r="AF154" s="101" t="s">
        <v>81</v>
      </c>
      <c r="AG154" s="7"/>
      <c r="AH154" s="141"/>
    </row>
    <row r="155" spans="1:34" ht="15" thickBot="1" x14ac:dyDescent="0.4">
      <c r="A155" s="144"/>
      <c r="B155" s="7"/>
      <c r="C155" s="20"/>
      <c r="D155" s="21"/>
      <c r="E155" s="35"/>
      <c r="F155" s="36"/>
      <c r="G155" s="37"/>
      <c r="H155" s="36"/>
      <c r="I155" s="37"/>
      <c r="J155" s="36"/>
      <c r="K155" s="37"/>
      <c r="L155" s="36"/>
      <c r="M155" s="37"/>
      <c r="N155" s="36"/>
      <c r="O155" s="37"/>
      <c r="P155" s="36"/>
      <c r="Q155" s="37"/>
      <c r="R155" s="38"/>
      <c r="S155" s="37"/>
      <c r="T155" s="36"/>
      <c r="U155" s="37"/>
      <c r="V155" s="38"/>
      <c r="W155" s="37"/>
      <c r="X155" s="36"/>
      <c r="Y155" s="37"/>
      <c r="Z155" s="36"/>
      <c r="AA155" s="38"/>
      <c r="AB155" s="38"/>
      <c r="AC155" s="58"/>
      <c r="AD155" s="7"/>
      <c r="AE155" s="20"/>
      <c r="AF155" s="104"/>
      <c r="AG155" s="7"/>
      <c r="AH155" s="141"/>
    </row>
    <row r="156" spans="1:34" x14ac:dyDescent="0.35">
      <c r="A156" s="144"/>
      <c r="B156" s="7"/>
      <c r="C156" s="42" t="s">
        <v>82</v>
      </c>
      <c r="D156" s="43">
        <v>40</v>
      </c>
      <c r="E156" s="31"/>
      <c r="F156" s="32"/>
      <c r="G156" s="33"/>
      <c r="H156" s="32"/>
      <c r="I156" s="33"/>
      <c r="J156" s="32"/>
      <c r="K156" s="33"/>
      <c r="L156" s="32"/>
      <c r="M156" s="33"/>
      <c r="N156" s="32"/>
      <c r="O156" s="33"/>
      <c r="P156" s="32"/>
      <c r="Q156" s="33"/>
      <c r="R156" s="34"/>
      <c r="S156" s="33"/>
      <c r="T156" s="32"/>
      <c r="U156" s="33"/>
      <c r="V156" s="34"/>
      <c r="W156" s="33"/>
      <c r="X156" s="32"/>
      <c r="Y156" s="33"/>
      <c r="Z156" s="32"/>
      <c r="AA156" s="34"/>
      <c r="AB156" s="34"/>
      <c r="AC156" s="19"/>
      <c r="AD156" s="7"/>
      <c r="AE156" s="105" t="s">
        <v>82</v>
      </c>
      <c r="AF156" s="106">
        <v>40</v>
      </c>
      <c r="AG156" s="7"/>
      <c r="AH156" s="141"/>
    </row>
    <row r="157" spans="1:34" x14ac:dyDescent="0.35">
      <c r="A157" s="144"/>
      <c r="B157" s="7"/>
      <c r="C157" s="10" t="s">
        <v>19</v>
      </c>
      <c r="D157" s="12"/>
      <c r="E157" s="23">
        <v>0</v>
      </c>
      <c r="F157" s="24">
        <v>0</v>
      </c>
      <c r="G157" s="25">
        <v>0</v>
      </c>
      <c r="H157" s="24">
        <v>0</v>
      </c>
      <c r="I157" s="25">
        <v>0</v>
      </c>
      <c r="J157" s="24">
        <v>0</v>
      </c>
      <c r="K157" s="25">
        <v>0</v>
      </c>
      <c r="L157" s="24">
        <v>0</v>
      </c>
      <c r="M157" s="25">
        <v>0</v>
      </c>
      <c r="N157" s="24">
        <v>0</v>
      </c>
      <c r="O157" s="25">
        <v>204224</v>
      </c>
      <c r="P157" s="24">
        <v>204224</v>
      </c>
      <c r="Q157" s="25">
        <v>328021</v>
      </c>
      <c r="R157" s="26">
        <v>328021</v>
      </c>
      <c r="S157" s="25">
        <v>1330088</v>
      </c>
      <c r="T157" s="24">
        <v>1330087</v>
      </c>
      <c r="U157" s="25">
        <v>1878943</v>
      </c>
      <c r="V157" s="26">
        <v>644936</v>
      </c>
      <c r="W157" s="25">
        <v>10558520</v>
      </c>
      <c r="X157" s="24">
        <v>2335978</v>
      </c>
      <c r="Y157" s="25">
        <v>0</v>
      </c>
      <c r="Z157" s="24">
        <v>0</v>
      </c>
      <c r="AA157" s="26">
        <v>14299796</v>
      </c>
      <c r="AB157" s="26">
        <v>4843246</v>
      </c>
      <c r="AC157" s="57">
        <v>-0.6613</v>
      </c>
      <c r="AD157" s="7"/>
      <c r="AE157" s="15" t="s">
        <v>19</v>
      </c>
      <c r="AF157" s="99"/>
      <c r="AG157" s="7"/>
      <c r="AH157" s="141"/>
    </row>
    <row r="158" spans="1:34" x14ac:dyDescent="0.35">
      <c r="A158" s="144"/>
      <c r="B158" s="7"/>
      <c r="C158" s="10" t="s">
        <v>20</v>
      </c>
      <c r="D158" s="12"/>
      <c r="E158" s="23">
        <v>0</v>
      </c>
      <c r="F158" s="24">
        <v>0</v>
      </c>
      <c r="G158" s="25">
        <v>0</v>
      </c>
      <c r="H158" s="24">
        <v>0</v>
      </c>
      <c r="I158" s="25">
        <v>0</v>
      </c>
      <c r="J158" s="24">
        <v>0</v>
      </c>
      <c r="K158" s="25">
        <v>0</v>
      </c>
      <c r="L158" s="24">
        <v>0</v>
      </c>
      <c r="M158" s="25">
        <v>0</v>
      </c>
      <c r="N158" s="24">
        <v>0</v>
      </c>
      <c r="O158" s="25">
        <v>148494</v>
      </c>
      <c r="P158" s="24">
        <v>148494</v>
      </c>
      <c r="Q158" s="25">
        <v>238509</v>
      </c>
      <c r="R158" s="26">
        <v>238509</v>
      </c>
      <c r="S158" s="25">
        <v>967127</v>
      </c>
      <c r="T158" s="24">
        <v>967127</v>
      </c>
      <c r="U158" s="25">
        <v>1366209</v>
      </c>
      <c r="V158" s="26">
        <v>468943</v>
      </c>
      <c r="W158" s="25">
        <v>7677268</v>
      </c>
      <c r="X158" s="24">
        <v>1698526</v>
      </c>
      <c r="Y158" s="25">
        <v>0</v>
      </c>
      <c r="Z158" s="24">
        <v>0</v>
      </c>
      <c r="AA158" s="26">
        <v>10397607</v>
      </c>
      <c r="AB158" s="26">
        <v>3521599</v>
      </c>
      <c r="AC158" s="57">
        <v>-0.6613</v>
      </c>
      <c r="AD158" s="7"/>
      <c r="AE158" s="15" t="s">
        <v>20</v>
      </c>
      <c r="AF158" s="99"/>
      <c r="AG158" s="7"/>
      <c r="AH158" s="141"/>
    </row>
    <row r="159" spans="1:34" ht="15" thickBot="1" x14ac:dyDescent="0.4">
      <c r="A159" s="144"/>
      <c r="B159" s="7"/>
      <c r="C159" s="7" t="s">
        <v>21</v>
      </c>
      <c r="D159" s="9" t="s">
        <v>83</v>
      </c>
      <c r="E159" s="76">
        <f>+E158+E157</f>
        <v>0</v>
      </c>
      <c r="F159" s="77">
        <f t="shared" ref="F159:Z159" si="27">+F158+F157</f>
        <v>0</v>
      </c>
      <c r="G159" s="78">
        <f t="shared" si="27"/>
        <v>0</v>
      </c>
      <c r="H159" s="77">
        <f t="shared" si="27"/>
        <v>0</v>
      </c>
      <c r="I159" s="78">
        <f t="shared" si="27"/>
        <v>0</v>
      </c>
      <c r="J159" s="77">
        <f t="shared" si="27"/>
        <v>0</v>
      </c>
      <c r="K159" s="78">
        <f t="shared" si="27"/>
        <v>0</v>
      </c>
      <c r="L159" s="77">
        <f t="shared" si="27"/>
        <v>0</v>
      </c>
      <c r="M159" s="78">
        <f t="shared" si="27"/>
        <v>0</v>
      </c>
      <c r="N159" s="77">
        <f t="shared" si="27"/>
        <v>0</v>
      </c>
      <c r="O159" s="78">
        <f t="shared" si="27"/>
        <v>352718</v>
      </c>
      <c r="P159" s="77">
        <f t="shared" si="27"/>
        <v>352718</v>
      </c>
      <c r="Q159" s="78">
        <f t="shared" si="27"/>
        <v>566530</v>
      </c>
      <c r="R159" s="79">
        <f t="shared" si="27"/>
        <v>566530</v>
      </c>
      <c r="S159" s="78">
        <f t="shared" si="27"/>
        <v>2297215</v>
      </c>
      <c r="T159" s="77">
        <f t="shared" si="27"/>
        <v>2297214</v>
      </c>
      <c r="U159" s="78">
        <f t="shared" si="27"/>
        <v>3245152</v>
      </c>
      <c r="V159" s="79">
        <f t="shared" si="27"/>
        <v>1113879</v>
      </c>
      <c r="W159" s="78">
        <f t="shared" si="27"/>
        <v>18235788</v>
      </c>
      <c r="X159" s="77">
        <f t="shared" si="27"/>
        <v>4034504</v>
      </c>
      <c r="Y159" s="78">
        <f t="shared" si="27"/>
        <v>0</v>
      </c>
      <c r="Z159" s="77">
        <f t="shared" si="27"/>
        <v>0</v>
      </c>
      <c r="AA159" s="79">
        <v>24697403</v>
      </c>
      <c r="AB159" s="79">
        <v>8364845</v>
      </c>
      <c r="AC159" s="80">
        <v>-0.6613</v>
      </c>
      <c r="AD159" s="7"/>
      <c r="AE159" s="22" t="s">
        <v>21</v>
      </c>
      <c r="AF159" s="101" t="s">
        <v>83</v>
      </c>
      <c r="AG159" s="7"/>
      <c r="AH159" s="141"/>
    </row>
    <row r="160" spans="1:34" ht="15" thickBot="1" x14ac:dyDescent="0.4">
      <c r="A160" s="144"/>
      <c r="B160" s="7"/>
      <c r="C160" s="20"/>
      <c r="D160" s="21"/>
      <c r="E160" s="35"/>
      <c r="F160" s="36"/>
      <c r="G160" s="37"/>
      <c r="H160" s="36"/>
      <c r="I160" s="37"/>
      <c r="J160" s="36"/>
      <c r="K160" s="37"/>
      <c r="L160" s="36"/>
      <c r="M160" s="37"/>
      <c r="N160" s="36"/>
      <c r="O160" s="37"/>
      <c r="P160" s="36"/>
      <c r="Q160" s="37"/>
      <c r="R160" s="38"/>
      <c r="S160" s="37"/>
      <c r="T160" s="36"/>
      <c r="U160" s="37"/>
      <c r="V160" s="38"/>
      <c r="W160" s="37"/>
      <c r="X160" s="36"/>
      <c r="Y160" s="37"/>
      <c r="Z160" s="36"/>
      <c r="AA160" s="38"/>
      <c r="AB160" s="38"/>
      <c r="AC160" s="58"/>
      <c r="AD160" s="7"/>
      <c r="AE160" s="20"/>
      <c r="AF160" s="104"/>
      <c r="AG160" s="7"/>
      <c r="AH160" s="141"/>
    </row>
    <row r="161" spans="1:34" x14ac:dyDescent="0.35">
      <c r="A161" s="144"/>
      <c r="B161" s="7"/>
      <c r="C161" s="42" t="s">
        <v>84</v>
      </c>
      <c r="D161" s="43">
        <v>40</v>
      </c>
      <c r="E161" s="31"/>
      <c r="F161" s="32"/>
      <c r="G161" s="33"/>
      <c r="H161" s="32"/>
      <c r="I161" s="33"/>
      <c r="J161" s="32"/>
      <c r="K161" s="33"/>
      <c r="L161" s="32"/>
      <c r="M161" s="33"/>
      <c r="N161" s="32"/>
      <c r="O161" s="33"/>
      <c r="P161" s="32"/>
      <c r="Q161" s="33"/>
      <c r="R161" s="34"/>
      <c r="S161" s="33"/>
      <c r="T161" s="32"/>
      <c r="U161" s="33"/>
      <c r="V161" s="34"/>
      <c r="W161" s="33"/>
      <c r="X161" s="32"/>
      <c r="Y161" s="33"/>
      <c r="Z161" s="32"/>
      <c r="AA161" s="34"/>
      <c r="AB161" s="34"/>
      <c r="AC161" s="19"/>
      <c r="AD161" s="7"/>
      <c r="AE161" s="105" t="s">
        <v>84</v>
      </c>
      <c r="AF161" s="106">
        <v>40</v>
      </c>
      <c r="AG161" s="7"/>
      <c r="AH161" s="141"/>
    </row>
    <row r="162" spans="1:34" x14ac:dyDescent="0.35">
      <c r="A162" s="144"/>
      <c r="B162" s="7"/>
      <c r="C162" s="10" t="s">
        <v>19</v>
      </c>
      <c r="D162" s="12"/>
      <c r="E162" s="23">
        <v>0</v>
      </c>
      <c r="F162" s="24">
        <v>0</v>
      </c>
      <c r="G162" s="25">
        <v>0</v>
      </c>
      <c r="H162" s="24">
        <v>0</v>
      </c>
      <c r="I162" s="25">
        <v>0</v>
      </c>
      <c r="J162" s="24">
        <v>0</v>
      </c>
      <c r="K162" s="25">
        <v>0</v>
      </c>
      <c r="L162" s="24">
        <v>0</v>
      </c>
      <c r="M162" s="25">
        <v>0</v>
      </c>
      <c r="N162" s="24">
        <v>0</v>
      </c>
      <c r="O162" s="25">
        <v>149750</v>
      </c>
      <c r="P162" s="24">
        <v>149750</v>
      </c>
      <c r="Q162" s="25">
        <v>33556</v>
      </c>
      <c r="R162" s="26">
        <v>33556</v>
      </c>
      <c r="S162" s="25">
        <v>5601071</v>
      </c>
      <c r="T162" s="24">
        <v>8707058</v>
      </c>
      <c r="U162" s="25">
        <v>2303053</v>
      </c>
      <c r="V162" s="26">
        <v>8910259</v>
      </c>
      <c r="W162" s="25">
        <v>17700918</v>
      </c>
      <c r="X162" s="24">
        <v>35639645</v>
      </c>
      <c r="Y162" s="25">
        <v>0</v>
      </c>
      <c r="Z162" s="24">
        <v>8685000</v>
      </c>
      <c r="AA162" s="26">
        <v>25788348</v>
      </c>
      <c r="AB162" s="26">
        <v>62125268</v>
      </c>
      <c r="AC162" s="57">
        <v>1.409</v>
      </c>
      <c r="AD162" s="7"/>
      <c r="AE162" s="15" t="s">
        <v>19</v>
      </c>
      <c r="AF162" s="99"/>
      <c r="AG162" s="7"/>
      <c r="AH162" s="141"/>
    </row>
    <row r="163" spans="1:34" x14ac:dyDescent="0.35">
      <c r="A163" s="144"/>
      <c r="B163" s="7"/>
      <c r="C163" s="10" t="s">
        <v>20</v>
      </c>
      <c r="D163" s="12"/>
      <c r="E163" s="23">
        <v>0</v>
      </c>
      <c r="F163" s="24">
        <v>0</v>
      </c>
      <c r="G163" s="25">
        <v>0</v>
      </c>
      <c r="H163" s="24">
        <v>0</v>
      </c>
      <c r="I163" s="25">
        <v>0</v>
      </c>
      <c r="J163" s="24">
        <v>0</v>
      </c>
      <c r="K163" s="25">
        <v>0</v>
      </c>
      <c r="L163" s="24">
        <v>0</v>
      </c>
      <c r="M163" s="25">
        <v>0</v>
      </c>
      <c r="N163" s="24">
        <v>0</v>
      </c>
      <c r="O163" s="25">
        <v>108885</v>
      </c>
      <c r="P163" s="24">
        <v>108885</v>
      </c>
      <c r="Q163" s="25">
        <v>24399</v>
      </c>
      <c r="R163" s="26">
        <v>24399</v>
      </c>
      <c r="S163" s="25">
        <v>4072627</v>
      </c>
      <c r="T163" s="24">
        <v>6331039</v>
      </c>
      <c r="U163" s="25">
        <v>1674586</v>
      </c>
      <c r="V163" s="26">
        <v>6478789</v>
      </c>
      <c r="W163" s="25">
        <v>12870616</v>
      </c>
      <c r="X163" s="24">
        <v>25914147</v>
      </c>
      <c r="Y163" s="25">
        <v>0</v>
      </c>
      <c r="Z163" s="24">
        <v>6315000</v>
      </c>
      <c r="AA163" s="26">
        <v>18751113</v>
      </c>
      <c r="AB163" s="26">
        <v>45172259</v>
      </c>
      <c r="AC163" s="57">
        <v>1.409</v>
      </c>
      <c r="AD163" s="7"/>
      <c r="AE163" s="15" t="s">
        <v>20</v>
      </c>
      <c r="AF163" s="99"/>
      <c r="AG163" s="7"/>
      <c r="AH163" s="141"/>
    </row>
    <row r="164" spans="1:34" ht="15" thickBot="1" x14ac:dyDescent="0.4">
      <c r="A164" s="144"/>
      <c r="B164" s="7"/>
      <c r="C164" s="7" t="s">
        <v>21</v>
      </c>
      <c r="D164" s="9" t="s">
        <v>85</v>
      </c>
      <c r="E164" s="76">
        <f>+E163+E162</f>
        <v>0</v>
      </c>
      <c r="F164" s="77">
        <f t="shared" ref="F164:AB164" si="28">+F163+F162</f>
        <v>0</v>
      </c>
      <c r="G164" s="78">
        <f t="shared" si="28"/>
        <v>0</v>
      </c>
      <c r="H164" s="77">
        <f t="shared" si="28"/>
        <v>0</v>
      </c>
      <c r="I164" s="78">
        <f t="shared" si="28"/>
        <v>0</v>
      </c>
      <c r="J164" s="77">
        <f t="shared" si="28"/>
        <v>0</v>
      </c>
      <c r="K164" s="78">
        <f t="shared" si="28"/>
        <v>0</v>
      </c>
      <c r="L164" s="77">
        <f t="shared" si="28"/>
        <v>0</v>
      </c>
      <c r="M164" s="78">
        <f t="shared" si="28"/>
        <v>0</v>
      </c>
      <c r="N164" s="77">
        <f t="shared" si="28"/>
        <v>0</v>
      </c>
      <c r="O164" s="78">
        <f t="shared" si="28"/>
        <v>258635</v>
      </c>
      <c r="P164" s="77">
        <f t="shared" si="28"/>
        <v>258635</v>
      </c>
      <c r="Q164" s="78">
        <f t="shared" si="28"/>
        <v>57955</v>
      </c>
      <c r="R164" s="79">
        <f t="shared" si="28"/>
        <v>57955</v>
      </c>
      <c r="S164" s="78">
        <f t="shared" si="28"/>
        <v>9673698</v>
      </c>
      <c r="T164" s="77">
        <f t="shared" si="28"/>
        <v>15038097</v>
      </c>
      <c r="U164" s="78">
        <f t="shared" si="28"/>
        <v>3977639</v>
      </c>
      <c r="V164" s="79">
        <f t="shared" si="28"/>
        <v>15389048</v>
      </c>
      <c r="W164" s="78">
        <f t="shared" si="28"/>
        <v>30571534</v>
      </c>
      <c r="X164" s="77">
        <f t="shared" si="28"/>
        <v>61553792</v>
      </c>
      <c r="Y164" s="78">
        <f t="shared" si="28"/>
        <v>0</v>
      </c>
      <c r="Z164" s="77">
        <f t="shared" si="28"/>
        <v>15000000</v>
      </c>
      <c r="AA164" s="79">
        <f t="shared" si="28"/>
        <v>44539461</v>
      </c>
      <c r="AB164" s="79">
        <f t="shared" si="28"/>
        <v>107297527</v>
      </c>
      <c r="AC164" s="80">
        <v>1.409</v>
      </c>
      <c r="AD164" s="7"/>
      <c r="AE164" s="22" t="s">
        <v>21</v>
      </c>
      <c r="AF164" s="101" t="s">
        <v>85</v>
      </c>
      <c r="AG164" s="7"/>
      <c r="AH164" s="141"/>
    </row>
    <row r="165" spans="1:34" ht="15" thickBot="1" x14ac:dyDescent="0.4">
      <c r="A165" s="144"/>
      <c r="B165" s="7"/>
      <c r="C165" s="20"/>
      <c r="D165" s="21"/>
      <c r="E165" s="35"/>
      <c r="F165" s="36"/>
      <c r="G165" s="37"/>
      <c r="H165" s="36"/>
      <c r="I165" s="37"/>
      <c r="J165" s="36"/>
      <c r="K165" s="37"/>
      <c r="L165" s="36"/>
      <c r="M165" s="37"/>
      <c r="N165" s="36"/>
      <c r="O165" s="37"/>
      <c r="P165" s="36"/>
      <c r="Q165" s="37"/>
      <c r="R165" s="38"/>
      <c r="S165" s="37"/>
      <c r="T165" s="36"/>
      <c r="U165" s="37"/>
      <c r="V165" s="38"/>
      <c r="W165" s="37"/>
      <c r="X165" s="36"/>
      <c r="Y165" s="37"/>
      <c r="Z165" s="36"/>
      <c r="AA165" s="38"/>
      <c r="AB165" s="38"/>
      <c r="AC165" s="58"/>
      <c r="AD165" s="7"/>
      <c r="AE165" s="20"/>
      <c r="AF165" s="104"/>
      <c r="AG165" s="7"/>
      <c r="AH165" s="141"/>
    </row>
    <row r="166" spans="1:34" x14ac:dyDescent="0.35">
      <c r="A166" s="144"/>
      <c r="B166" s="7"/>
      <c r="C166" s="5" t="s">
        <v>86</v>
      </c>
      <c r="D166" s="8">
        <v>40</v>
      </c>
      <c r="E166" s="27"/>
      <c r="F166" s="28"/>
      <c r="G166" s="29"/>
      <c r="H166" s="28"/>
      <c r="I166" s="29"/>
      <c r="J166" s="28"/>
      <c r="K166" s="29"/>
      <c r="L166" s="28"/>
      <c r="M166" s="29"/>
      <c r="N166" s="28"/>
      <c r="O166" s="29"/>
      <c r="P166" s="28"/>
      <c r="Q166" s="29"/>
      <c r="R166" s="30"/>
      <c r="S166" s="29"/>
      <c r="T166" s="28"/>
      <c r="U166" s="29"/>
      <c r="V166" s="30"/>
      <c r="W166" s="29"/>
      <c r="X166" s="28"/>
      <c r="Y166" s="29"/>
      <c r="Z166" s="28"/>
      <c r="AA166" s="30"/>
      <c r="AB166" s="30"/>
      <c r="AC166" s="6"/>
      <c r="AD166" s="7"/>
      <c r="AE166" s="44" t="s">
        <v>86</v>
      </c>
      <c r="AF166" s="110">
        <v>40</v>
      </c>
      <c r="AG166" s="7"/>
      <c r="AH166" s="141"/>
    </row>
    <row r="167" spans="1:34" x14ac:dyDescent="0.35">
      <c r="A167" s="144"/>
      <c r="B167" s="7"/>
      <c r="C167" s="10" t="s">
        <v>19</v>
      </c>
      <c r="D167" s="12"/>
      <c r="E167" s="23">
        <v>0</v>
      </c>
      <c r="F167" s="24">
        <v>0</v>
      </c>
      <c r="G167" s="25">
        <v>0</v>
      </c>
      <c r="H167" s="24">
        <v>0</v>
      </c>
      <c r="I167" s="25">
        <v>0</v>
      </c>
      <c r="J167" s="24">
        <v>0</v>
      </c>
      <c r="K167" s="25">
        <v>0</v>
      </c>
      <c r="L167" s="24">
        <v>0</v>
      </c>
      <c r="M167" s="25">
        <v>0</v>
      </c>
      <c r="N167" s="24">
        <v>0</v>
      </c>
      <c r="O167" s="25">
        <v>1647958</v>
      </c>
      <c r="P167" s="24">
        <v>1647958</v>
      </c>
      <c r="Q167" s="25">
        <v>1857516</v>
      </c>
      <c r="R167" s="26">
        <v>1857516</v>
      </c>
      <c r="S167" s="25">
        <v>3383485</v>
      </c>
      <c r="T167" s="24">
        <v>3062206</v>
      </c>
      <c r="U167" s="25">
        <v>2033183</v>
      </c>
      <c r="V167" s="26">
        <v>4482804</v>
      </c>
      <c r="W167" s="25">
        <v>13814205</v>
      </c>
      <c r="X167" s="24">
        <v>22207505</v>
      </c>
      <c r="Y167" s="25">
        <v>0</v>
      </c>
      <c r="Z167" s="24">
        <v>0</v>
      </c>
      <c r="AA167" s="26">
        <v>22736347</v>
      </c>
      <c r="AB167" s="26">
        <v>33257989</v>
      </c>
      <c r="AC167" s="57">
        <v>0.46279999999999999</v>
      </c>
      <c r="AD167" s="7"/>
      <c r="AE167" s="15" t="s">
        <v>19</v>
      </c>
      <c r="AF167" s="99"/>
      <c r="AG167" s="7"/>
      <c r="AH167" s="141"/>
    </row>
    <row r="168" spans="1:34" x14ac:dyDescent="0.35">
      <c r="A168" s="144"/>
      <c r="B168" s="7"/>
      <c r="C168" s="10" t="s">
        <v>20</v>
      </c>
      <c r="D168" s="12"/>
      <c r="E168" s="23">
        <v>0</v>
      </c>
      <c r="F168" s="24">
        <v>0</v>
      </c>
      <c r="G168" s="25">
        <v>0</v>
      </c>
      <c r="H168" s="24">
        <v>0</v>
      </c>
      <c r="I168" s="25">
        <v>0</v>
      </c>
      <c r="J168" s="24">
        <v>0</v>
      </c>
      <c r="K168" s="25">
        <v>0</v>
      </c>
      <c r="L168" s="24">
        <v>0</v>
      </c>
      <c r="M168" s="25">
        <v>0</v>
      </c>
      <c r="N168" s="24">
        <v>0</v>
      </c>
      <c r="O168" s="25">
        <v>1198256</v>
      </c>
      <c r="P168" s="24">
        <v>1198256</v>
      </c>
      <c r="Q168" s="25">
        <v>1350629</v>
      </c>
      <c r="R168" s="26">
        <v>1350629</v>
      </c>
      <c r="S168" s="25">
        <v>2460185</v>
      </c>
      <c r="T168" s="24">
        <v>2226579</v>
      </c>
      <c r="U168" s="25">
        <v>1478360</v>
      </c>
      <c r="V168" s="26">
        <v>3259517</v>
      </c>
      <c r="W168" s="25">
        <v>10044525</v>
      </c>
      <c r="X168" s="24">
        <v>16147426</v>
      </c>
      <c r="Y168" s="25">
        <v>0</v>
      </c>
      <c r="Z168" s="24">
        <v>0</v>
      </c>
      <c r="AA168" s="26">
        <v>16531955</v>
      </c>
      <c r="AB168" s="26">
        <v>24182407</v>
      </c>
      <c r="AC168" s="57">
        <v>0.46279999999999999</v>
      </c>
      <c r="AD168" s="7"/>
      <c r="AE168" s="15" t="s">
        <v>20</v>
      </c>
      <c r="AF168" s="99"/>
      <c r="AG168" s="7"/>
      <c r="AH168" s="141"/>
    </row>
    <row r="169" spans="1:34" ht="15" thickBot="1" x14ac:dyDescent="0.4">
      <c r="A169" s="144"/>
      <c r="B169" s="7"/>
      <c r="C169" s="7" t="s">
        <v>21</v>
      </c>
      <c r="D169" s="9" t="s">
        <v>87</v>
      </c>
      <c r="E169" s="76">
        <f>+E168+E167</f>
        <v>0</v>
      </c>
      <c r="F169" s="77">
        <f t="shared" ref="F169:AB169" si="29">+F168+F167</f>
        <v>0</v>
      </c>
      <c r="G169" s="78">
        <f t="shared" si="29"/>
        <v>0</v>
      </c>
      <c r="H169" s="77">
        <f t="shared" si="29"/>
        <v>0</v>
      </c>
      <c r="I169" s="78">
        <f t="shared" si="29"/>
        <v>0</v>
      </c>
      <c r="J169" s="77">
        <f t="shared" si="29"/>
        <v>0</v>
      </c>
      <c r="K169" s="78">
        <f t="shared" si="29"/>
        <v>0</v>
      </c>
      <c r="L169" s="77">
        <f t="shared" si="29"/>
        <v>0</v>
      </c>
      <c r="M169" s="78">
        <f t="shared" si="29"/>
        <v>0</v>
      </c>
      <c r="N169" s="77">
        <f t="shared" si="29"/>
        <v>0</v>
      </c>
      <c r="O169" s="78">
        <f t="shared" si="29"/>
        <v>2846214</v>
      </c>
      <c r="P169" s="77">
        <f t="shared" si="29"/>
        <v>2846214</v>
      </c>
      <c r="Q169" s="78">
        <f t="shared" si="29"/>
        <v>3208145</v>
      </c>
      <c r="R169" s="79">
        <f t="shared" si="29"/>
        <v>3208145</v>
      </c>
      <c r="S169" s="78">
        <f t="shared" si="29"/>
        <v>5843670</v>
      </c>
      <c r="T169" s="77">
        <f t="shared" si="29"/>
        <v>5288785</v>
      </c>
      <c r="U169" s="78">
        <f t="shared" si="29"/>
        <v>3511543</v>
      </c>
      <c r="V169" s="79">
        <f t="shared" si="29"/>
        <v>7742321</v>
      </c>
      <c r="W169" s="78">
        <f t="shared" si="29"/>
        <v>23858730</v>
      </c>
      <c r="X169" s="77">
        <f t="shared" si="29"/>
        <v>38354931</v>
      </c>
      <c r="Y169" s="78">
        <f t="shared" si="29"/>
        <v>0</v>
      </c>
      <c r="Z169" s="77">
        <f t="shared" si="29"/>
        <v>0</v>
      </c>
      <c r="AA169" s="79">
        <f t="shared" si="29"/>
        <v>39268302</v>
      </c>
      <c r="AB169" s="79">
        <f t="shared" si="29"/>
        <v>57440396</v>
      </c>
      <c r="AC169" s="80">
        <v>0.46279999999999999</v>
      </c>
      <c r="AD169" s="7"/>
      <c r="AE169" s="22" t="s">
        <v>21</v>
      </c>
      <c r="AF169" s="101" t="s">
        <v>87</v>
      </c>
      <c r="AG169" s="7"/>
      <c r="AH169" s="141"/>
    </row>
    <row r="170" spans="1:34" ht="15" thickBot="1" x14ac:dyDescent="0.4">
      <c r="A170" s="144"/>
      <c r="B170" s="7"/>
      <c r="C170" s="20"/>
      <c r="D170" s="21"/>
      <c r="E170" s="114"/>
      <c r="F170" s="114"/>
      <c r="G170" s="115"/>
      <c r="H170" s="114"/>
      <c r="I170" s="115"/>
      <c r="J170" s="114"/>
      <c r="K170" s="116"/>
      <c r="L170" s="114"/>
      <c r="M170" s="115"/>
      <c r="N170" s="114"/>
      <c r="O170" s="115"/>
      <c r="P170" s="114"/>
      <c r="Q170" s="115"/>
      <c r="R170" s="117"/>
      <c r="S170" s="115"/>
      <c r="T170" s="114"/>
      <c r="U170" s="115"/>
      <c r="V170" s="117"/>
      <c r="W170" s="115"/>
      <c r="X170" s="114"/>
      <c r="Y170" s="115"/>
      <c r="Z170" s="114"/>
      <c r="AA170" s="117"/>
      <c r="AB170" s="117"/>
      <c r="AC170" s="118"/>
      <c r="AD170" s="7"/>
      <c r="AE170" s="20"/>
      <c r="AF170" s="104"/>
      <c r="AG170" s="7"/>
      <c r="AH170" s="141"/>
    </row>
    <row r="171" spans="1:34" x14ac:dyDescent="0.35">
      <c r="A171" s="144"/>
      <c r="B171" s="7"/>
      <c r="C171" s="40" t="s">
        <v>88</v>
      </c>
      <c r="D171" s="45"/>
      <c r="E171" s="46">
        <f>+E172+E173</f>
        <v>274642</v>
      </c>
      <c r="F171" s="47">
        <f t="shared" ref="F171:AB171" si="30">+F172+F173</f>
        <v>274642</v>
      </c>
      <c r="G171" s="48">
        <f t="shared" si="30"/>
        <v>351647</v>
      </c>
      <c r="H171" s="47">
        <f t="shared" si="30"/>
        <v>351647</v>
      </c>
      <c r="I171" s="48">
        <f t="shared" si="30"/>
        <v>141739921</v>
      </c>
      <c r="J171" s="47">
        <f t="shared" si="30"/>
        <v>132079010</v>
      </c>
      <c r="K171" s="48">
        <f t="shared" si="30"/>
        <v>92764661</v>
      </c>
      <c r="L171" s="47">
        <f t="shared" si="30"/>
        <v>104314453</v>
      </c>
      <c r="M171" s="48">
        <f t="shared" si="30"/>
        <v>107059020</v>
      </c>
      <c r="N171" s="47">
        <f t="shared" si="30"/>
        <v>130651958</v>
      </c>
      <c r="O171" s="48">
        <f t="shared" si="30"/>
        <v>195584352</v>
      </c>
      <c r="P171" s="47">
        <f t="shared" si="30"/>
        <v>186995477</v>
      </c>
      <c r="Q171" s="48">
        <f t="shared" si="30"/>
        <v>152531118</v>
      </c>
      <c r="R171" s="49">
        <f t="shared" si="30"/>
        <v>178982072</v>
      </c>
      <c r="S171" s="48">
        <f t="shared" si="30"/>
        <v>243156798</v>
      </c>
      <c r="T171" s="47">
        <f t="shared" si="30"/>
        <v>249283339.97</v>
      </c>
      <c r="U171" s="48">
        <f t="shared" si="30"/>
        <v>364239105</v>
      </c>
      <c r="V171" s="49">
        <f t="shared" si="30"/>
        <v>390052308</v>
      </c>
      <c r="W171" s="48">
        <f t="shared" si="30"/>
        <v>617353486</v>
      </c>
      <c r="X171" s="47">
        <f t="shared" si="30"/>
        <v>772880745.80999994</v>
      </c>
      <c r="Y171" s="48">
        <f t="shared" si="30"/>
        <v>0</v>
      </c>
      <c r="Z171" s="47">
        <f t="shared" si="30"/>
        <v>257957516.47</v>
      </c>
      <c r="AA171" s="49">
        <f t="shared" si="30"/>
        <v>1915054750</v>
      </c>
      <c r="AB171" s="49">
        <f t="shared" si="30"/>
        <v>2403823169.25</v>
      </c>
      <c r="AC171" s="59">
        <v>0.25519999999999998</v>
      </c>
      <c r="AD171" s="7"/>
      <c r="AE171" s="40" t="s">
        <v>88</v>
      </c>
      <c r="AF171" s="111"/>
      <c r="AG171" s="7"/>
      <c r="AH171" s="141"/>
    </row>
    <row r="172" spans="1:34" x14ac:dyDescent="0.35">
      <c r="A172" s="144"/>
      <c r="B172" s="7"/>
      <c r="C172" s="15" t="s">
        <v>19</v>
      </c>
      <c r="D172" s="12"/>
      <c r="E172" s="23">
        <v>159047</v>
      </c>
      <c r="F172" s="24">
        <v>159047</v>
      </c>
      <c r="G172" s="25">
        <v>203641</v>
      </c>
      <c r="H172" s="24">
        <v>203641</v>
      </c>
      <c r="I172" s="25">
        <v>69897232</v>
      </c>
      <c r="J172" s="24">
        <v>65806978</v>
      </c>
      <c r="K172" s="25">
        <v>49206956</v>
      </c>
      <c r="L172" s="24">
        <v>53031534</v>
      </c>
      <c r="M172" s="25">
        <v>54064293</v>
      </c>
      <c r="N172" s="24">
        <v>67481023</v>
      </c>
      <c r="O172" s="25">
        <v>102066016</v>
      </c>
      <c r="P172" s="24">
        <v>96899664</v>
      </c>
      <c r="Q172" s="25">
        <v>86171718</v>
      </c>
      <c r="R172" s="26">
        <v>99431351</v>
      </c>
      <c r="S172" s="25">
        <v>137068979</v>
      </c>
      <c r="T172" s="24">
        <v>137010105.81999999</v>
      </c>
      <c r="U172" s="25">
        <v>208120540</v>
      </c>
      <c r="V172" s="26">
        <v>222437394</v>
      </c>
      <c r="W172" s="25">
        <v>355642693</v>
      </c>
      <c r="X172" s="24">
        <v>445605461.52999997</v>
      </c>
      <c r="Y172" s="25">
        <v>0</v>
      </c>
      <c r="Z172" s="24">
        <v>149127735.90000001</v>
      </c>
      <c r="AA172" s="26">
        <v>1062601115</v>
      </c>
      <c r="AB172" s="26">
        <v>1337193935.25</v>
      </c>
      <c r="AC172" s="55">
        <v>0.25840000000000002</v>
      </c>
      <c r="AD172" s="7"/>
      <c r="AE172" s="15" t="s">
        <v>19</v>
      </c>
      <c r="AF172" s="99"/>
      <c r="AG172" s="7"/>
      <c r="AH172" s="141"/>
    </row>
    <row r="173" spans="1:34" x14ac:dyDescent="0.35">
      <c r="A173" s="144"/>
      <c r="B173" s="7"/>
      <c r="C173" s="15" t="s">
        <v>20</v>
      </c>
      <c r="D173" s="12"/>
      <c r="E173" s="23">
        <v>115595</v>
      </c>
      <c r="F173" s="24">
        <v>115595</v>
      </c>
      <c r="G173" s="25">
        <v>148006</v>
      </c>
      <c r="H173" s="24">
        <v>148006</v>
      </c>
      <c r="I173" s="25">
        <v>71842689</v>
      </c>
      <c r="J173" s="24">
        <v>66272032</v>
      </c>
      <c r="K173" s="25">
        <v>43557705</v>
      </c>
      <c r="L173" s="24">
        <v>51282919</v>
      </c>
      <c r="M173" s="25">
        <v>52994727</v>
      </c>
      <c r="N173" s="24">
        <v>63170935</v>
      </c>
      <c r="O173" s="25">
        <v>93518336</v>
      </c>
      <c r="P173" s="24">
        <v>90095813</v>
      </c>
      <c r="Q173" s="25">
        <v>66359400</v>
      </c>
      <c r="R173" s="26">
        <v>79550721</v>
      </c>
      <c r="S173" s="25">
        <v>106087819</v>
      </c>
      <c r="T173" s="24">
        <v>112273234.15000001</v>
      </c>
      <c r="U173" s="25">
        <v>156118565</v>
      </c>
      <c r="V173" s="26">
        <v>167614914</v>
      </c>
      <c r="W173" s="25">
        <v>261710793</v>
      </c>
      <c r="X173" s="24">
        <v>327275284.27999997</v>
      </c>
      <c r="Y173" s="25">
        <v>0</v>
      </c>
      <c r="Z173" s="24">
        <v>108829780.56999999</v>
      </c>
      <c r="AA173" s="26">
        <v>852453635</v>
      </c>
      <c r="AB173" s="26">
        <v>1066629234</v>
      </c>
      <c r="AC173" s="55">
        <v>0.25119999999999998</v>
      </c>
      <c r="AD173" s="7"/>
      <c r="AE173" s="15" t="s">
        <v>20</v>
      </c>
      <c r="AF173" s="99"/>
      <c r="AG173" s="7"/>
      <c r="AH173" s="141"/>
    </row>
    <row r="174" spans="1:34" x14ac:dyDescent="0.35">
      <c r="A174" s="144"/>
      <c r="B174" s="7"/>
      <c r="C174" s="44" t="s">
        <v>89</v>
      </c>
      <c r="D174" s="9"/>
      <c r="E174" s="50">
        <f>+E175+E176</f>
        <v>274642</v>
      </c>
      <c r="F174" s="51">
        <f t="shared" ref="F174:AB174" si="31">+F175+F176</f>
        <v>274642</v>
      </c>
      <c r="G174" s="52">
        <f t="shared" si="31"/>
        <v>626289</v>
      </c>
      <c r="H174" s="51">
        <f t="shared" si="31"/>
        <v>626289</v>
      </c>
      <c r="I174" s="52">
        <f t="shared" si="31"/>
        <v>142366210</v>
      </c>
      <c r="J174" s="51">
        <f t="shared" si="31"/>
        <v>132705299</v>
      </c>
      <c r="K174" s="52">
        <f t="shared" si="31"/>
        <v>235130871</v>
      </c>
      <c r="L174" s="51">
        <f t="shared" si="31"/>
        <v>237019752</v>
      </c>
      <c r="M174" s="52">
        <f t="shared" si="31"/>
        <v>342189891</v>
      </c>
      <c r="N174" s="51">
        <f t="shared" si="31"/>
        <v>367671710</v>
      </c>
      <c r="O174" s="52">
        <f t="shared" si="31"/>
        <v>537774243</v>
      </c>
      <c r="P174" s="51">
        <f t="shared" si="31"/>
        <v>554667187</v>
      </c>
      <c r="Q174" s="52">
        <f t="shared" si="31"/>
        <v>690305361</v>
      </c>
      <c r="R174" s="53">
        <f t="shared" si="31"/>
        <v>733649259</v>
      </c>
      <c r="S174" s="52">
        <f t="shared" si="31"/>
        <v>933462159</v>
      </c>
      <c r="T174" s="51">
        <f t="shared" si="31"/>
        <v>982932598.97000003</v>
      </c>
      <c r="U174" s="52">
        <f t="shared" si="31"/>
        <v>1297701264</v>
      </c>
      <c r="V174" s="53">
        <f t="shared" si="31"/>
        <v>1372984906.97</v>
      </c>
      <c r="W174" s="52">
        <f t="shared" si="31"/>
        <v>1915054750</v>
      </c>
      <c r="X174" s="51">
        <f t="shared" si="31"/>
        <v>2145865652.7799997</v>
      </c>
      <c r="Y174" s="52">
        <f t="shared" si="31"/>
        <v>1915054750</v>
      </c>
      <c r="Z174" s="51">
        <f t="shared" si="31"/>
        <v>2403823169.25</v>
      </c>
      <c r="AA174" s="53">
        <f t="shared" si="31"/>
        <v>1915054750</v>
      </c>
      <c r="AB174" s="53">
        <f t="shared" si="31"/>
        <v>2403823169.25</v>
      </c>
      <c r="AC174" s="60">
        <v>0.25519999999999998</v>
      </c>
      <c r="AD174" s="7"/>
      <c r="AE174" s="44" t="s">
        <v>89</v>
      </c>
      <c r="AF174" s="101"/>
      <c r="AG174" s="7"/>
      <c r="AH174" s="141"/>
    </row>
    <row r="175" spans="1:34" x14ac:dyDescent="0.35">
      <c r="A175" s="144"/>
      <c r="B175" s="7"/>
      <c r="C175" s="15" t="s">
        <v>19</v>
      </c>
      <c r="D175" s="12"/>
      <c r="E175" s="23">
        <v>159047</v>
      </c>
      <c r="F175" s="24">
        <v>159047</v>
      </c>
      <c r="G175" s="25">
        <v>362688</v>
      </c>
      <c r="H175" s="24">
        <v>362688</v>
      </c>
      <c r="I175" s="25">
        <v>70259920</v>
      </c>
      <c r="J175" s="24">
        <v>66169666</v>
      </c>
      <c r="K175" s="25">
        <v>119466876</v>
      </c>
      <c r="L175" s="24">
        <v>119201200</v>
      </c>
      <c r="M175" s="25">
        <v>173531169</v>
      </c>
      <c r="N175" s="24">
        <v>186682223</v>
      </c>
      <c r="O175" s="25">
        <v>275597185</v>
      </c>
      <c r="P175" s="24">
        <v>283581887</v>
      </c>
      <c r="Q175" s="25">
        <v>361768903</v>
      </c>
      <c r="R175" s="26">
        <v>383013238</v>
      </c>
      <c r="S175" s="25">
        <v>498837882</v>
      </c>
      <c r="T175" s="24">
        <v>520023343.81999999</v>
      </c>
      <c r="U175" s="25">
        <v>706958422</v>
      </c>
      <c r="V175" s="26">
        <v>742460737.82000005</v>
      </c>
      <c r="W175" s="25">
        <v>1062601115</v>
      </c>
      <c r="X175" s="24">
        <v>1188066199.3499999</v>
      </c>
      <c r="Y175" s="25">
        <v>1062601115</v>
      </c>
      <c r="Z175" s="24">
        <v>1337193935.25</v>
      </c>
      <c r="AA175" s="26">
        <v>1062601115</v>
      </c>
      <c r="AB175" s="26">
        <v>1337193935.25</v>
      </c>
      <c r="AC175" s="55">
        <v>0.25840000000000002</v>
      </c>
      <c r="AD175" s="7"/>
      <c r="AE175" s="15" t="s">
        <v>19</v>
      </c>
      <c r="AF175" s="99"/>
      <c r="AG175" s="7"/>
      <c r="AH175" s="141"/>
    </row>
    <row r="176" spans="1:34" ht="15" thickBot="1" x14ac:dyDescent="0.4">
      <c r="A176" s="144"/>
      <c r="B176" s="7"/>
      <c r="C176" s="64" t="s">
        <v>20</v>
      </c>
      <c r="D176" s="65"/>
      <c r="E176" s="66">
        <v>115595</v>
      </c>
      <c r="F176" s="67">
        <v>115595</v>
      </c>
      <c r="G176" s="68">
        <v>263601</v>
      </c>
      <c r="H176" s="67">
        <v>263601</v>
      </c>
      <c r="I176" s="68">
        <v>72106290</v>
      </c>
      <c r="J176" s="67">
        <v>66535633</v>
      </c>
      <c r="K176" s="68">
        <v>115663995</v>
      </c>
      <c r="L176" s="67">
        <v>117818552</v>
      </c>
      <c r="M176" s="68">
        <v>168658722</v>
      </c>
      <c r="N176" s="67">
        <v>180989487</v>
      </c>
      <c r="O176" s="68">
        <v>262177058</v>
      </c>
      <c r="P176" s="67">
        <v>271085300</v>
      </c>
      <c r="Q176" s="68">
        <v>328536458</v>
      </c>
      <c r="R176" s="69">
        <v>350636021</v>
      </c>
      <c r="S176" s="68">
        <v>434624277</v>
      </c>
      <c r="T176" s="67">
        <v>462909255.14999998</v>
      </c>
      <c r="U176" s="68">
        <v>590742842</v>
      </c>
      <c r="V176" s="69">
        <v>630524169.14999998</v>
      </c>
      <c r="W176" s="68">
        <v>852453635</v>
      </c>
      <c r="X176" s="67">
        <v>957799453.42999995</v>
      </c>
      <c r="Y176" s="68">
        <v>852453635</v>
      </c>
      <c r="Z176" s="67">
        <v>1066629234</v>
      </c>
      <c r="AA176" s="69">
        <v>852453635</v>
      </c>
      <c r="AB176" s="69">
        <v>1066629234</v>
      </c>
      <c r="AC176" s="70">
        <v>0.25119999999999998</v>
      </c>
      <c r="AD176" s="7"/>
      <c r="AE176" s="64" t="s">
        <v>20</v>
      </c>
      <c r="AF176" s="112"/>
      <c r="AG176" s="7"/>
      <c r="AH176" s="141"/>
    </row>
    <row r="177" spans="1:34" ht="8" customHeight="1" thickBot="1" x14ac:dyDescent="0.4">
      <c r="A177" s="144"/>
      <c r="B177" s="7"/>
      <c r="C177" s="7"/>
      <c r="D177" s="6"/>
      <c r="E177" s="7"/>
      <c r="F177" s="7"/>
      <c r="G177" s="7"/>
      <c r="H177" s="7"/>
      <c r="I177" s="7"/>
      <c r="J177" s="153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2"/>
      <c r="AF177" s="6"/>
      <c r="AG177" s="7"/>
      <c r="AH177" s="141"/>
    </row>
    <row r="178" spans="1:34" ht="21.5" thickBot="1" x14ac:dyDescent="0.4">
      <c r="A178" s="144"/>
      <c r="B178" s="7"/>
      <c r="C178" s="2"/>
      <c r="D178" s="125"/>
      <c r="E178" s="126" t="s">
        <v>0</v>
      </c>
      <c r="F178" s="127"/>
      <c r="G178" s="126" t="s">
        <v>1</v>
      </c>
      <c r="H178" s="127"/>
      <c r="I178" s="126" t="s">
        <v>2</v>
      </c>
      <c r="J178" s="127"/>
      <c r="K178" s="151" t="s">
        <v>3</v>
      </c>
      <c r="L178" s="127"/>
      <c r="M178" s="151" t="s">
        <v>4</v>
      </c>
      <c r="N178" s="127"/>
      <c r="O178" s="126" t="s">
        <v>5</v>
      </c>
      <c r="P178" s="127"/>
      <c r="Q178" s="126" t="s">
        <v>6</v>
      </c>
      <c r="R178" s="127"/>
      <c r="S178" s="126" t="s">
        <v>7</v>
      </c>
      <c r="T178" s="127"/>
      <c r="U178" s="126" t="s">
        <v>8</v>
      </c>
      <c r="V178" s="127"/>
      <c r="W178" s="126" t="s">
        <v>9</v>
      </c>
      <c r="X178" s="127"/>
      <c r="Y178" s="182" t="s">
        <v>10</v>
      </c>
      <c r="Z178" s="184"/>
      <c r="AA178" s="182" t="s">
        <v>11</v>
      </c>
      <c r="AB178" s="183"/>
      <c r="AC178" s="184"/>
      <c r="AD178" s="7"/>
      <c r="AE178" s="88"/>
      <c r="AF178" s="89"/>
      <c r="AG178" s="7"/>
      <c r="AH178" s="141"/>
    </row>
    <row r="179" spans="1:34" ht="21.5" thickBot="1" x14ac:dyDescent="0.4">
      <c r="A179" s="144"/>
      <c r="B179" s="7"/>
      <c r="C179" s="82" t="s">
        <v>12</v>
      </c>
      <c r="D179" s="83" t="s">
        <v>13</v>
      </c>
      <c r="E179" s="166" t="s">
        <v>14</v>
      </c>
      <c r="F179" s="167" t="s">
        <v>15</v>
      </c>
      <c r="G179" s="168" t="s">
        <v>92</v>
      </c>
      <c r="H179" s="167" t="s">
        <v>143</v>
      </c>
      <c r="I179" s="166" t="s">
        <v>142</v>
      </c>
      <c r="J179" s="169" t="s">
        <v>141</v>
      </c>
      <c r="K179" s="170" t="s">
        <v>137</v>
      </c>
      <c r="L179" s="169" t="s">
        <v>140</v>
      </c>
      <c r="M179" s="170" t="s">
        <v>138</v>
      </c>
      <c r="N179" s="169" t="s">
        <v>136</v>
      </c>
      <c r="O179" s="166" t="s">
        <v>139</v>
      </c>
      <c r="P179" s="167" t="s">
        <v>135</v>
      </c>
      <c r="Q179" s="171" t="s">
        <v>134</v>
      </c>
      <c r="R179" s="171" t="s">
        <v>130</v>
      </c>
      <c r="S179" s="166" t="s">
        <v>129</v>
      </c>
      <c r="T179" s="167" t="s">
        <v>133</v>
      </c>
      <c r="U179" s="171" t="s">
        <v>128</v>
      </c>
      <c r="V179" s="171" t="s">
        <v>131</v>
      </c>
      <c r="W179" s="166" t="s">
        <v>127</v>
      </c>
      <c r="X179" s="167" t="s">
        <v>132</v>
      </c>
      <c r="Y179" s="166" t="s">
        <v>126</v>
      </c>
      <c r="Z179" s="167" t="s">
        <v>15</v>
      </c>
      <c r="AA179" s="172" t="s">
        <v>16</v>
      </c>
      <c r="AB179" s="173" t="s">
        <v>90</v>
      </c>
      <c r="AC179" s="167" t="s">
        <v>17</v>
      </c>
      <c r="AD179" s="7"/>
      <c r="AE179" s="7"/>
      <c r="AF179" s="7"/>
      <c r="AG179" s="7"/>
      <c r="AH179" s="141"/>
    </row>
    <row r="180" spans="1:34" ht="21.5" thickBot="1" x14ac:dyDescent="0.4">
      <c r="A180" s="144"/>
      <c r="B180" s="7"/>
      <c r="C180" s="88"/>
      <c r="D180" s="89"/>
      <c r="E180" s="174"/>
      <c r="F180" s="174"/>
      <c r="G180" s="174"/>
      <c r="H180" s="174"/>
      <c r="I180" s="174"/>
      <c r="J180" s="175"/>
      <c r="K180" s="175"/>
      <c r="L180" s="175"/>
      <c r="M180" s="175"/>
      <c r="N180" s="175"/>
      <c r="O180" s="174"/>
      <c r="P180" s="174"/>
      <c r="Q180" s="174"/>
      <c r="R180" s="174"/>
      <c r="S180" s="174"/>
      <c r="T180" s="174"/>
      <c r="U180" s="174"/>
      <c r="V180" s="174"/>
      <c r="W180" s="174"/>
      <c r="X180" s="174"/>
      <c r="Y180" s="174"/>
      <c r="Z180" s="174"/>
      <c r="AA180" s="175"/>
      <c r="AB180" s="175"/>
      <c r="AC180" s="174"/>
      <c r="AE180" s="7"/>
      <c r="AF180" s="7"/>
      <c r="AG180" s="7"/>
      <c r="AH180" s="141"/>
    </row>
    <row r="181" spans="1:34" ht="15" thickBot="1" x14ac:dyDescent="0.4">
      <c r="A181" s="144"/>
      <c r="B181" s="7"/>
      <c r="C181" s="7"/>
      <c r="D181" s="6"/>
      <c r="E181" s="7"/>
      <c r="F181" s="7"/>
      <c r="G181" s="7"/>
      <c r="H181" s="7"/>
      <c r="I181" s="7"/>
      <c r="J181" s="153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128" t="s">
        <v>99</v>
      </c>
      <c r="AA181" s="130" t="s">
        <v>100</v>
      </c>
      <c r="AB181" s="130" t="s">
        <v>101</v>
      </c>
      <c r="AC181" s="130" t="s">
        <v>102</v>
      </c>
      <c r="AD181" s="129" t="s">
        <v>104</v>
      </c>
      <c r="AE181" s="7"/>
      <c r="AF181" s="7"/>
      <c r="AG181" s="7"/>
      <c r="AH181" s="141"/>
    </row>
    <row r="182" spans="1:34" ht="15" thickBot="1" x14ac:dyDescent="0.4">
      <c r="A182" s="144"/>
      <c r="B182" s="7"/>
      <c r="C182" s="7"/>
      <c r="D182" s="6"/>
      <c r="E182" s="7"/>
      <c r="F182" s="7"/>
      <c r="G182" s="7"/>
      <c r="H182" s="7"/>
      <c r="I182" s="7"/>
      <c r="J182" s="153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85" t="s">
        <v>96</v>
      </c>
      <c r="Z182" s="85" t="s">
        <v>95</v>
      </c>
      <c r="AA182" s="176" t="s">
        <v>98</v>
      </c>
      <c r="AB182" s="135" t="s">
        <v>94</v>
      </c>
      <c r="AC182" s="84" t="s">
        <v>97</v>
      </c>
      <c r="AD182" s="91" t="s">
        <v>103</v>
      </c>
      <c r="AE182" s="7"/>
      <c r="AF182" s="7"/>
      <c r="AG182" s="7"/>
      <c r="AH182" s="141"/>
    </row>
    <row r="183" spans="1:34" x14ac:dyDescent="0.35">
      <c r="A183" s="144"/>
      <c r="B183" s="7"/>
      <c r="C183" s="7"/>
      <c r="D183" s="6"/>
      <c r="E183" s="7"/>
      <c r="F183" s="7"/>
      <c r="G183" s="7"/>
      <c r="H183" s="7"/>
      <c r="I183" s="7"/>
      <c r="J183" s="153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86">
        <v>2014</v>
      </c>
      <c r="Z183" s="131">
        <f>+E171</f>
        <v>274642</v>
      </c>
      <c r="AA183" s="133">
        <f>+Z183</f>
        <v>274642</v>
      </c>
      <c r="AB183" s="133">
        <f>+F171</f>
        <v>274642</v>
      </c>
      <c r="AC183" s="87">
        <f>+AB183</f>
        <v>274642</v>
      </c>
      <c r="AD183" s="92">
        <f>+AC183/AA183*100</f>
        <v>100</v>
      </c>
      <c r="AE183" s="7"/>
      <c r="AF183" s="7"/>
      <c r="AG183" s="7"/>
      <c r="AH183" s="141"/>
    </row>
    <row r="184" spans="1:34" x14ac:dyDescent="0.35">
      <c r="A184" s="144"/>
      <c r="B184" s="7"/>
      <c r="C184" s="7"/>
      <c r="D184" s="6"/>
      <c r="E184" s="7"/>
      <c r="F184" s="7"/>
      <c r="G184" s="7"/>
      <c r="H184" s="7"/>
      <c r="I184" s="7"/>
      <c r="J184" s="153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86">
        <f>1+Y183</f>
        <v>2015</v>
      </c>
      <c r="Z184" s="131">
        <f>+G171</f>
        <v>351647</v>
      </c>
      <c r="AA184" s="133">
        <f t="shared" ref="AA184:AA193" si="32">+AA183+Z184</f>
        <v>626289</v>
      </c>
      <c r="AB184" s="133">
        <f>+H171</f>
        <v>351647</v>
      </c>
      <c r="AC184" s="87">
        <f>+AC183+AB184</f>
        <v>626289</v>
      </c>
      <c r="AD184" s="92">
        <f t="shared" ref="AD184:AD193" si="33">+AC184/AA184*100</f>
        <v>100</v>
      </c>
      <c r="AE184" s="7"/>
      <c r="AF184" s="7"/>
      <c r="AG184" s="7"/>
      <c r="AH184" s="141"/>
    </row>
    <row r="185" spans="1:34" x14ac:dyDescent="0.35">
      <c r="A185" s="144"/>
      <c r="B185" s="7"/>
      <c r="C185" s="7"/>
      <c r="D185" s="6"/>
      <c r="E185" s="7"/>
      <c r="F185" s="7"/>
      <c r="G185" s="7"/>
      <c r="H185" s="7"/>
      <c r="I185" s="7"/>
      <c r="J185" s="153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86">
        <f t="shared" ref="Y185:Y192" si="34">1+Y184</f>
        <v>2016</v>
      </c>
      <c r="Z185" s="131">
        <f>+I171</f>
        <v>141739921</v>
      </c>
      <c r="AA185" s="133">
        <f t="shared" si="32"/>
        <v>142366210</v>
      </c>
      <c r="AB185" s="133">
        <f>+J171</f>
        <v>132079010</v>
      </c>
      <c r="AC185" s="87">
        <f t="shared" ref="AC185:AC193" si="35">+AC184+AB185</f>
        <v>132705299</v>
      </c>
      <c r="AD185" s="92">
        <f t="shared" si="33"/>
        <v>93.214042152277571</v>
      </c>
      <c r="AE185" s="7"/>
      <c r="AF185" s="7"/>
      <c r="AG185" s="7"/>
      <c r="AH185" s="141"/>
    </row>
    <row r="186" spans="1:34" x14ac:dyDescent="0.35">
      <c r="A186" s="144"/>
      <c r="B186" s="7"/>
      <c r="C186" s="7"/>
      <c r="D186" s="6"/>
      <c r="E186" s="7"/>
      <c r="F186" s="7"/>
      <c r="G186" s="7"/>
      <c r="H186" s="7"/>
      <c r="I186" s="7"/>
      <c r="J186" s="153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86">
        <f t="shared" si="34"/>
        <v>2017</v>
      </c>
      <c r="Z186" s="131">
        <f>+K171</f>
        <v>92764661</v>
      </c>
      <c r="AA186" s="133">
        <f t="shared" si="32"/>
        <v>235130871</v>
      </c>
      <c r="AB186" s="133">
        <f>+L171</f>
        <v>104314453</v>
      </c>
      <c r="AC186" s="87">
        <f t="shared" si="35"/>
        <v>237019752</v>
      </c>
      <c r="AD186" s="92">
        <f t="shared" si="33"/>
        <v>100.8033317751798</v>
      </c>
      <c r="AE186" s="7"/>
      <c r="AF186" s="7"/>
      <c r="AG186" s="7"/>
      <c r="AH186" s="141"/>
    </row>
    <row r="187" spans="1:34" x14ac:dyDescent="0.35">
      <c r="A187" s="144"/>
      <c r="B187" s="7"/>
      <c r="C187" s="7"/>
      <c r="D187" s="6"/>
      <c r="E187" s="7"/>
      <c r="F187" s="7"/>
      <c r="G187" s="7"/>
      <c r="H187" s="7"/>
      <c r="I187" s="7"/>
      <c r="J187" s="153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86">
        <f t="shared" si="34"/>
        <v>2018</v>
      </c>
      <c r="Z187" s="131">
        <f>+M171</f>
        <v>107059020</v>
      </c>
      <c r="AA187" s="133">
        <f t="shared" si="32"/>
        <v>342189891</v>
      </c>
      <c r="AB187" s="133">
        <f>+N171</f>
        <v>130651958</v>
      </c>
      <c r="AC187" s="87">
        <f t="shared" si="35"/>
        <v>367671710</v>
      </c>
      <c r="AD187" s="92">
        <f t="shared" si="33"/>
        <v>107.44668959259232</v>
      </c>
      <c r="AE187" s="7"/>
      <c r="AF187" s="7"/>
      <c r="AG187" s="7"/>
      <c r="AH187" s="141"/>
    </row>
    <row r="188" spans="1:34" x14ac:dyDescent="0.35">
      <c r="A188" s="144"/>
      <c r="B188" s="7"/>
      <c r="C188" s="7"/>
      <c r="D188" s="6"/>
      <c r="E188" s="7"/>
      <c r="F188" s="7"/>
      <c r="G188" s="7"/>
      <c r="H188" s="7"/>
      <c r="I188" s="7"/>
      <c r="J188" s="153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86">
        <f t="shared" si="34"/>
        <v>2019</v>
      </c>
      <c r="Z188" s="131">
        <f>+O171</f>
        <v>195584352</v>
      </c>
      <c r="AA188" s="133">
        <f t="shared" si="32"/>
        <v>537774243</v>
      </c>
      <c r="AB188" s="133">
        <f>+P171</f>
        <v>186995477</v>
      </c>
      <c r="AC188" s="87">
        <f t="shared" si="35"/>
        <v>554667187</v>
      </c>
      <c r="AD188" s="92">
        <f t="shared" si="33"/>
        <v>103.14127056471911</v>
      </c>
      <c r="AE188" s="7"/>
      <c r="AF188" s="7"/>
      <c r="AG188" s="7"/>
      <c r="AH188" s="141"/>
    </row>
    <row r="189" spans="1:34" x14ac:dyDescent="0.35">
      <c r="A189" s="144"/>
      <c r="B189" s="7"/>
      <c r="C189" s="7"/>
      <c r="D189" s="6"/>
      <c r="E189" s="7"/>
      <c r="F189" s="7"/>
      <c r="G189" s="7"/>
      <c r="H189" s="7"/>
      <c r="I189" s="7"/>
      <c r="J189" s="153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86">
        <f t="shared" si="34"/>
        <v>2020</v>
      </c>
      <c r="Z189" s="131">
        <f>+Q171</f>
        <v>152531118</v>
      </c>
      <c r="AA189" s="133">
        <f t="shared" si="32"/>
        <v>690305361</v>
      </c>
      <c r="AB189" s="133">
        <f>+R171</f>
        <v>178982072</v>
      </c>
      <c r="AC189" s="87">
        <f t="shared" si="35"/>
        <v>733649259</v>
      </c>
      <c r="AD189" s="92">
        <f t="shared" si="33"/>
        <v>106.27894558680677</v>
      </c>
      <c r="AE189" s="7"/>
      <c r="AF189" s="7"/>
      <c r="AG189" s="7"/>
      <c r="AH189" s="141"/>
    </row>
    <row r="190" spans="1:34" x14ac:dyDescent="0.35">
      <c r="A190" s="144"/>
      <c r="B190" s="7"/>
      <c r="C190" s="7"/>
      <c r="D190" s="6"/>
      <c r="E190" s="7"/>
      <c r="F190" s="7"/>
      <c r="G190" s="7"/>
      <c r="H190" s="7"/>
      <c r="I190" s="7"/>
      <c r="J190" s="153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86">
        <f t="shared" si="34"/>
        <v>2021</v>
      </c>
      <c r="Z190" s="131">
        <f>+S171</f>
        <v>243156798</v>
      </c>
      <c r="AA190" s="133">
        <f t="shared" si="32"/>
        <v>933462159</v>
      </c>
      <c r="AB190" s="133">
        <f>+T171</f>
        <v>249283339.97</v>
      </c>
      <c r="AC190" s="87">
        <f t="shared" si="35"/>
        <v>982932598.97000003</v>
      </c>
      <c r="AD190" s="92">
        <f t="shared" si="33"/>
        <v>105.29967278191509</v>
      </c>
      <c r="AE190" s="7"/>
      <c r="AF190" s="7"/>
      <c r="AG190" s="7"/>
      <c r="AH190" s="141"/>
    </row>
    <row r="191" spans="1:34" x14ac:dyDescent="0.35">
      <c r="A191" s="144"/>
      <c r="B191" s="7"/>
      <c r="C191" s="7"/>
      <c r="D191" s="6"/>
      <c r="E191" s="7"/>
      <c r="F191" s="7"/>
      <c r="G191" s="7"/>
      <c r="H191" s="7"/>
      <c r="I191" s="7"/>
      <c r="J191" s="153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86">
        <f>1+Y190</f>
        <v>2022</v>
      </c>
      <c r="Z191" s="131">
        <f>+U171</f>
        <v>364239105</v>
      </c>
      <c r="AA191" s="133">
        <f t="shared" si="32"/>
        <v>1297701264</v>
      </c>
      <c r="AB191" s="133">
        <f>+V171</f>
        <v>390052308</v>
      </c>
      <c r="AC191" s="87">
        <f t="shared" si="35"/>
        <v>1372984906.97</v>
      </c>
      <c r="AD191" s="92">
        <f t="shared" si="33"/>
        <v>105.80130767060732</v>
      </c>
      <c r="AE191" s="7"/>
      <c r="AF191" s="7"/>
      <c r="AG191" s="7"/>
      <c r="AH191" s="141"/>
    </row>
    <row r="192" spans="1:34" x14ac:dyDescent="0.35">
      <c r="A192" s="144"/>
      <c r="B192" s="7"/>
      <c r="C192" s="7"/>
      <c r="D192" s="6"/>
      <c r="E192" s="7"/>
      <c r="F192" s="7"/>
      <c r="G192" s="7"/>
      <c r="H192" s="7"/>
      <c r="I192" s="7"/>
      <c r="J192" s="153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86">
        <f t="shared" si="34"/>
        <v>2023</v>
      </c>
      <c r="Z192" s="131">
        <f>+W171</f>
        <v>617353486</v>
      </c>
      <c r="AA192" s="133">
        <f t="shared" si="32"/>
        <v>1915054750</v>
      </c>
      <c r="AB192" s="133">
        <f>+X171</f>
        <v>772880745.80999994</v>
      </c>
      <c r="AC192" s="87">
        <f t="shared" si="35"/>
        <v>2145865652.78</v>
      </c>
      <c r="AD192" s="92">
        <f t="shared" si="33"/>
        <v>112.05244407659885</v>
      </c>
      <c r="AE192" s="7"/>
      <c r="AF192" s="7"/>
      <c r="AG192" s="7"/>
      <c r="AH192" s="141"/>
    </row>
    <row r="193" spans="1:34" ht="15" thickBot="1" x14ac:dyDescent="0.4">
      <c r="A193" s="144"/>
      <c r="B193" s="7"/>
      <c r="C193" s="7"/>
      <c r="D193" s="6"/>
      <c r="E193" s="7"/>
      <c r="F193" s="7"/>
      <c r="G193" s="7"/>
      <c r="H193" s="7"/>
      <c r="I193" s="7"/>
      <c r="J193" s="153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120">
        <v>2024</v>
      </c>
      <c r="Z193" s="132">
        <f>+Y171</f>
        <v>0</v>
      </c>
      <c r="AA193" s="134">
        <f t="shared" si="32"/>
        <v>1915054750</v>
      </c>
      <c r="AB193" s="134">
        <f>+Z171</f>
        <v>257957516.47</v>
      </c>
      <c r="AC193" s="121">
        <f t="shared" si="35"/>
        <v>2403823169.25</v>
      </c>
      <c r="AD193" s="122">
        <f t="shared" si="33"/>
        <v>125.52242536407903</v>
      </c>
      <c r="AE193" s="7"/>
      <c r="AF193" s="7"/>
      <c r="AG193" s="7"/>
      <c r="AH193" s="141"/>
    </row>
    <row r="194" spans="1:34" ht="15" thickBot="1" x14ac:dyDescent="0.4">
      <c r="A194" s="144"/>
      <c r="B194" s="7"/>
      <c r="C194" s="7"/>
      <c r="D194" s="6"/>
      <c r="E194" s="7"/>
      <c r="F194" s="7"/>
      <c r="G194" s="7"/>
      <c r="H194" s="7"/>
      <c r="I194" s="7"/>
      <c r="J194" s="153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120" t="s">
        <v>93</v>
      </c>
      <c r="Z194" s="123">
        <f>SUM(Z183:Z193)</f>
        <v>1915054750</v>
      </c>
      <c r="AA194" s="124"/>
      <c r="AB194" s="123">
        <f>SUM(AB183:AB193)</f>
        <v>2403823169.25</v>
      </c>
      <c r="AC194" s="7"/>
      <c r="AD194" s="7"/>
      <c r="AE194" s="7"/>
      <c r="AF194" s="7"/>
      <c r="AG194" s="7"/>
      <c r="AH194" s="141"/>
    </row>
    <row r="195" spans="1:34" ht="15" thickBot="1" x14ac:dyDescent="0.4">
      <c r="A195" s="144"/>
      <c r="B195" s="7"/>
      <c r="C195" s="7"/>
      <c r="D195" s="6"/>
      <c r="E195" s="7"/>
      <c r="F195" s="7"/>
      <c r="G195" s="7"/>
      <c r="H195" s="7"/>
      <c r="I195" s="7"/>
      <c r="J195" s="153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141"/>
    </row>
    <row r="196" spans="1:34" ht="7.5" customHeight="1" thickBot="1" x14ac:dyDescent="0.4">
      <c r="A196" s="146"/>
      <c r="B196" s="147"/>
      <c r="C196" s="137"/>
      <c r="D196" s="136"/>
      <c r="E196" s="137"/>
      <c r="F196" s="137"/>
      <c r="G196" s="137"/>
      <c r="H196" s="137"/>
      <c r="I196" s="137"/>
      <c r="J196" s="152"/>
      <c r="K196" s="137"/>
      <c r="L196" s="137"/>
      <c r="M196" s="137"/>
      <c r="N196" s="137"/>
      <c r="O196" s="137"/>
      <c r="P196" s="137"/>
      <c r="Q196" s="137"/>
      <c r="R196" s="137"/>
      <c r="S196" s="137"/>
      <c r="T196" s="137"/>
      <c r="U196" s="137"/>
      <c r="V196" s="137"/>
      <c r="W196" s="137"/>
      <c r="X196" s="137"/>
      <c r="Y196" s="137"/>
      <c r="Z196" s="137"/>
      <c r="AA196" s="137"/>
      <c r="AB196" s="137"/>
      <c r="AC196" s="137"/>
      <c r="AD196" s="137"/>
      <c r="AE196" s="137"/>
      <c r="AF196" s="137"/>
      <c r="AG196" s="137"/>
      <c r="AH196" s="143"/>
    </row>
  </sheetData>
  <mergeCells count="16">
    <mergeCell ref="AA178:AC178"/>
    <mergeCell ref="Y178:Z178"/>
    <mergeCell ref="AE4:AE5"/>
    <mergeCell ref="AF4:AF5"/>
    <mergeCell ref="AA4:AC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</mergeCells>
  <pageMargins left="0.70866141732283472" right="0.70866141732283472" top="0.74803149606299213" bottom="0.74803149606299213" header="0.31496062992125984" footer="0.31496062992125984"/>
  <pageSetup paperSize="9" orientation="portrait" verticalDpi="300" r:id="rId1"/>
  <ignoredErrors>
    <ignoredError sqref="I4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C12A6-C0AD-479C-80EE-A961FF864B0F}">
  <dimension ref="A1:I37"/>
  <sheetViews>
    <sheetView workbookViewId="0">
      <selection activeCell="G7" sqref="G7"/>
    </sheetView>
  </sheetViews>
  <sheetFormatPr defaultRowHeight="14.5" x14ac:dyDescent="0.35"/>
  <cols>
    <col min="2" max="2" width="21.54296875" customWidth="1"/>
    <col min="3" max="4" width="21.6328125" customWidth="1"/>
    <col min="5" max="5" width="10.453125" customWidth="1"/>
    <col min="6" max="6" width="1.36328125" customWidth="1"/>
    <col min="7" max="7" width="16.7265625" customWidth="1"/>
    <col min="8" max="8" width="1.36328125" customWidth="1"/>
    <col min="9" max="9" width="43.6328125" customWidth="1"/>
  </cols>
  <sheetData>
    <row r="1" spans="1:9" ht="48.5" thickBot="1" x14ac:dyDescent="0.4">
      <c r="A1" s="217" t="s">
        <v>12</v>
      </c>
      <c r="B1" s="195" t="s">
        <v>144</v>
      </c>
      <c r="C1" s="218" t="s">
        <v>150</v>
      </c>
      <c r="D1" s="195" t="s">
        <v>145</v>
      </c>
      <c r="E1" s="196" t="s">
        <v>146</v>
      </c>
      <c r="F1" s="7"/>
      <c r="G1" s="219" t="s">
        <v>149</v>
      </c>
      <c r="H1" s="7"/>
      <c r="I1" s="220" t="s">
        <v>12</v>
      </c>
    </row>
    <row r="2" spans="1:9" x14ac:dyDescent="0.35">
      <c r="A2" s="206">
        <v>1</v>
      </c>
      <c r="B2" s="207">
        <v>37782578</v>
      </c>
      <c r="C2" s="207">
        <v>39520432.270000003</v>
      </c>
      <c r="D2" s="207">
        <v>19760216.140000001</v>
      </c>
      <c r="E2" s="208">
        <f>+D2/C2</f>
        <v>0.5000000001265168</v>
      </c>
      <c r="F2" s="7"/>
      <c r="G2" s="199">
        <v>37782578</v>
      </c>
      <c r="I2" s="202" t="s">
        <v>18</v>
      </c>
    </row>
    <row r="3" spans="1:9" x14ac:dyDescent="0.35">
      <c r="A3" s="209">
        <v>2</v>
      </c>
      <c r="B3" s="210">
        <v>3648683</v>
      </c>
      <c r="C3" s="210">
        <v>3583110.95</v>
      </c>
      <c r="D3" s="210">
        <v>1791555.48</v>
      </c>
      <c r="E3" s="208">
        <f t="shared" ref="E3:E35" si="0">+D3/C3</f>
        <v>0.50000000139543543</v>
      </c>
      <c r="F3" s="7"/>
      <c r="G3" s="200">
        <v>3648683</v>
      </c>
      <c r="I3" s="203" t="s">
        <v>23</v>
      </c>
    </row>
    <row r="4" spans="1:9" x14ac:dyDescent="0.35">
      <c r="A4" s="209">
        <v>3</v>
      </c>
      <c r="B4" s="210">
        <v>41526460</v>
      </c>
      <c r="C4" s="210">
        <v>43186455.390000001</v>
      </c>
      <c r="D4" s="210">
        <v>21593227.699999999</v>
      </c>
      <c r="E4" s="208">
        <f t="shared" si="0"/>
        <v>0.50000000011577705</v>
      </c>
      <c r="F4" s="7"/>
      <c r="G4" s="200">
        <v>41526460</v>
      </c>
      <c r="I4" s="204" t="s">
        <v>25</v>
      </c>
    </row>
    <row r="5" spans="1:9" x14ac:dyDescent="0.35">
      <c r="A5" s="209">
        <v>4</v>
      </c>
      <c r="B5" s="210">
        <v>372184601</v>
      </c>
      <c r="C5" s="210">
        <v>442917304.91000003</v>
      </c>
      <c r="D5" s="210">
        <v>221458652.46000001</v>
      </c>
      <c r="E5" s="208">
        <f t="shared" si="0"/>
        <v>0.50000000001128875</v>
      </c>
      <c r="F5" s="7"/>
      <c r="G5" s="200">
        <v>372184601</v>
      </c>
      <c r="I5" s="204" t="s">
        <v>27</v>
      </c>
    </row>
    <row r="6" spans="1:9" x14ac:dyDescent="0.35">
      <c r="A6" s="209">
        <v>5</v>
      </c>
      <c r="B6" s="210">
        <v>22457677</v>
      </c>
      <c r="C6" s="210">
        <v>22226053.440000001</v>
      </c>
      <c r="D6" s="210">
        <v>11113026.720000001</v>
      </c>
      <c r="E6" s="208">
        <f t="shared" si="0"/>
        <v>0.5</v>
      </c>
      <c r="F6" s="7"/>
      <c r="G6" s="200">
        <v>22457677</v>
      </c>
      <c r="I6" s="204" t="s">
        <v>29</v>
      </c>
    </row>
    <row r="7" spans="1:9" x14ac:dyDescent="0.35">
      <c r="A7" s="209">
        <v>6</v>
      </c>
      <c r="B7" s="210">
        <v>152394017</v>
      </c>
      <c r="C7" s="210">
        <v>115575510.65000001</v>
      </c>
      <c r="D7" s="210">
        <v>46230204.259999998</v>
      </c>
      <c r="E7" s="208">
        <f t="shared" si="0"/>
        <v>0.39999999999999997</v>
      </c>
      <c r="F7" s="7"/>
      <c r="G7" s="200">
        <v>152394017</v>
      </c>
      <c r="I7" s="204" t="s">
        <v>31</v>
      </c>
    </row>
    <row r="8" spans="1:9" x14ac:dyDescent="0.35">
      <c r="A8" s="209">
        <v>7</v>
      </c>
      <c r="B8" s="210">
        <v>8286889</v>
      </c>
      <c r="C8" s="210">
        <v>11991631.720000001</v>
      </c>
      <c r="D8" s="210">
        <v>4796652.6900000004</v>
      </c>
      <c r="E8" s="208">
        <f t="shared" si="0"/>
        <v>0.400000000166783</v>
      </c>
      <c r="F8" s="7"/>
      <c r="G8" s="200">
        <v>8286889</v>
      </c>
      <c r="I8" s="204" t="s">
        <v>33</v>
      </c>
    </row>
    <row r="9" spans="1:9" x14ac:dyDescent="0.35">
      <c r="A9" s="209">
        <v>8</v>
      </c>
      <c r="B9" s="210">
        <v>27011202</v>
      </c>
      <c r="C9" s="210">
        <v>30708668.77</v>
      </c>
      <c r="D9" s="210">
        <v>12283467.51</v>
      </c>
      <c r="E9" s="208">
        <f t="shared" si="0"/>
        <v>0.4000000000651282</v>
      </c>
      <c r="F9" s="7"/>
      <c r="G9" s="200">
        <v>27011202</v>
      </c>
      <c r="I9" s="204" t="s">
        <v>35</v>
      </c>
    </row>
    <row r="10" spans="1:9" x14ac:dyDescent="0.35">
      <c r="A10" s="209">
        <v>9</v>
      </c>
      <c r="B10" s="210">
        <v>7138919</v>
      </c>
      <c r="C10" s="210">
        <v>954088.42</v>
      </c>
      <c r="D10" s="210">
        <v>381635.37</v>
      </c>
      <c r="E10" s="208">
        <f t="shared" si="0"/>
        <v>0.40000000209624176</v>
      </c>
      <c r="F10" s="7"/>
      <c r="G10" s="200">
        <v>7138919</v>
      </c>
      <c r="I10" s="204" t="s">
        <v>37</v>
      </c>
    </row>
    <row r="11" spans="1:9" x14ac:dyDescent="0.35">
      <c r="A11" s="209">
        <v>10</v>
      </c>
      <c r="B11" s="210">
        <v>82807485</v>
      </c>
      <c r="C11" s="210">
        <v>6827620.3799999999</v>
      </c>
      <c r="D11" s="210">
        <v>2731048.15</v>
      </c>
      <c r="E11" s="208">
        <f t="shared" si="0"/>
        <v>0.39999999970707217</v>
      </c>
      <c r="F11" s="7"/>
      <c r="G11" s="200">
        <v>82807485</v>
      </c>
      <c r="I11" s="204" t="s">
        <v>39</v>
      </c>
    </row>
    <row r="12" spans="1:9" x14ac:dyDescent="0.35">
      <c r="A12" s="209">
        <v>11</v>
      </c>
      <c r="B12" s="210">
        <v>70176468</v>
      </c>
      <c r="C12" s="210">
        <v>5752260.6699999999</v>
      </c>
      <c r="D12" s="210">
        <v>2300904.27</v>
      </c>
      <c r="E12" s="208">
        <f t="shared" si="0"/>
        <v>0.4000000003476894</v>
      </c>
      <c r="F12" s="7"/>
      <c r="G12" s="200">
        <v>70176468</v>
      </c>
      <c r="I12" s="204" t="s">
        <v>41</v>
      </c>
    </row>
    <row r="13" spans="1:9" x14ac:dyDescent="0.35">
      <c r="A13" s="209">
        <v>12</v>
      </c>
      <c r="B13" s="210">
        <v>318440</v>
      </c>
      <c r="C13" s="210">
        <v>61930</v>
      </c>
      <c r="D13" s="210">
        <v>24772</v>
      </c>
      <c r="E13" s="208">
        <f t="shared" si="0"/>
        <v>0.4</v>
      </c>
      <c r="F13" s="7"/>
      <c r="G13" s="200">
        <v>318440</v>
      </c>
      <c r="I13" s="204" t="s">
        <v>43</v>
      </c>
    </row>
    <row r="14" spans="1:9" x14ac:dyDescent="0.35">
      <c r="A14" s="209">
        <v>13</v>
      </c>
      <c r="B14" s="210">
        <v>404487</v>
      </c>
      <c r="C14" s="210">
        <v>104908.46</v>
      </c>
      <c r="D14" s="210">
        <v>41963.38</v>
      </c>
      <c r="E14" s="208">
        <f t="shared" si="0"/>
        <v>0.39999996187152109</v>
      </c>
      <c r="F14" s="7"/>
      <c r="G14" s="200">
        <v>404487</v>
      </c>
      <c r="I14" s="204" t="s">
        <v>45</v>
      </c>
    </row>
    <row r="15" spans="1:9" x14ac:dyDescent="0.35">
      <c r="A15" s="209">
        <v>14</v>
      </c>
      <c r="B15" s="210">
        <v>5575527</v>
      </c>
      <c r="C15" s="188" t="s">
        <v>147</v>
      </c>
      <c r="D15" s="188" t="s">
        <v>147</v>
      </c>
      <c r="E15" s="208" t="s">
        <v>147</v>
      </c>
      <c r="F15" s="7"/>
      <c r="G15" s="200">
        <v>5575527</v>
      </c>
      <c r="I15" s="204" t="s">
        <v>47</v>
      </c>
    </row>
    <row r="16" spans="1:9" x14ac:dyDescent="0.35">
      <c r="A16" s="209">
        <v>15</v>
      </c>
      <c r="B16" s="210">
        <v>168443507</v>
      </c>
      <c r="C16" s="210">
        <v>120357807.23999999</v>
      </c>
      <c r="D16" s="210">
        <v>48143122.899999999</v>
      </c>
      <c r="E16" s="208">
        <f t="shared" si="0"/>
        <v>0.40000000003323427</v>
      </c>
      <c r="F16" s="7"/>
      <c r="G16" s="200">
        <v>168443507</v>
      </c>
      <c r="I16" s="204" t="s">
        <v>49</v>
      </c>
    </row>
    <row r="17" spans="1:9" x14ac:dyDescent="0.35">
      <c r="A17" s="209">
        <v>16</v>
      </c>
      <c r="B17" s="210">
        <v>39776252</v>
      </c>
      <c r="C17" s="210">
        <v>37188459.359999999</v>
      </c>
      <c r="D17" s="210">
        <v>14875383.74</v>
      </c>
      <c r="E17" s="208">
        <f t="shared" si="0"/>
        <v>0.39999999989243978</v>
      </c>
      <c r="F17" s="7"/>
      <c r="G17" s="200">
        <v>39776252</v>
      </c>
      <c r="I17" s="204" t="s">
        <v>51</v>
      </c>
    </row>
    <row r="18" spans="1:9" x14ac:dyDescent="0.35">
      <c r="A18" s="209">
        <v>17</v>
      </c>
      <c r="B18" s="210">
        <v>30392722</v>
      </c>
      <c r="C18" s="210">
        <v>25137784.390000001</v>
      </c>
      <c r="D18" s="210">
        <v>10055113.76</v>
      </c>
      <c r="E18" s="208">
        <f t="shared" si="0"/>
        <v>0.40000000015912301</v>
      </c>
      <c r="F18" s="7"/>
      <c r="G18" s="200">
        <v>30392722</v>
      </c>
      <c r="I18" s="204" t="s">
        <v>53</v>
      </c>
    </row>
    <row r="19" spans="1:9" x14ac:dyDescent="0.35">
      <c r="A19" s="209">
        <v>18</v>
      </c>
      <c r="B19" s="210">
        <v>1967896</v>
      </c>
      <c r="C19" s="210">
        <v>69855951.739999995</v>
      </c>
      <c r="D19" s="210">
        <v>27942380.699999999</v>
      </c>
      <c r="E19" s="208">
        <f t="shared" si="0"/>
        <v>0.40000000005726072</v>
      </c>
      <c r="F19" s="7"/>
      <c r="G19" s="200">
        <v>1967896</v>
      </c>
      <c r="I19" s="204" t="s">
        <v>55</v>
      </c>
    </row>
    <row r="20" spans="1:9" x14ac:dyDescent="0.35">
      <c r="A20" s="209">
        <v>19</v>
      </c>
      <c r="B20" s="210">
        <v>1283535</v>
      </c>
      <c r="C20" s="210">
        <v>196632.4</v>
      </c>
      <c r="D20" s="210">
        <v>78652.960000000006</v>
      </c>
      <c r="E20" s="208">
        <f t="shared" si="0"/>
        <v>0.4</v>
      </c>
      <c r="F20" s="7"/>
      <c r="G20" s="200">
        <v>1283535</v>
      </c>
      <c r="I20" s="204" t="s">
        <v>57</v>
      </c>
    </row>
    <row r="21" spans="1:9" x14ac:dyDescent="0.35">
      <c r="A21" s="209">
        <v>20</v>
      </c>
      <c r="B21" s="210">
        <v>141138</v>
      </c>
      <c r="C21" s="210">
        <v>14000</v>
      </c>
      <c r="D21" s="210">
        <v>5600</v>
      </c>
      <c r="E21" s="208">
        <f t="shared" si="0"/>
        <v>0.4</v>
      </c>
      <c r="F21" s="7"/>
      <c r="G21" s="200">
        <v>141138</v>
      </c>
      <c r="I21" s="204" t="s">
        <v>59</v>
      </c>
    </row>
    <row r="22" spans="1:9" x14ac:dyDescent="0.35">
      <c r="A22" s="209">
        <v>21</v>
      </c>
      <c r="B22" s="210">
        <v>49861523</v>
      </c>
      <c r="C22" s="210">
        <v>1633574.14</v>
      </c>
      <c r="D22" s="210">
        <v>653429.66</v>
      </c>
      <c r="E22" s="208">
        <f t="shared" si="0"/>
        <v>0.40000000244861861</v>
      </c>
      <c r="F22" s="7"/>
      <c r="G22" s="200">
        <v>49861523</v>
      </c>
      <c r="I22" s="204" t="s">
        <v>61</v>
      </c>
    </row>
    <row r="23" spans="1:9" x14ac:dyDescent="0.35">
      <c r="A23" s="209">
        <v>22</v>
      </c>
      <c r="B23" s="210">
        <v>43072020</v>
      </c>
      <c r="C23" s="210">
        <v>27329004.02</v>
      </c>
      <c r="D23" s="210">
        <v>10931601.609999999</v>
      </c>
      <c r="E23" s="208">
        <f t="shared" si="0"/>
        <v>0.40000000007318232</v>
      </c>
      <c r="F23" s="7"/>
      <c r="G23" s="200">
        <v>43072020</v>
      </c>
      <c r="I23" s="204" t="s">
        <v>63</v>
      </c>
    </row>
    <row r="24" spans="1:9" x14ac:dyDescent="0.35">
      <c r="A24" s="209">
        <v>23</v>
      </c>
      <c r="B24" s="210">
        <v>101829708</v>
      </c>
      <c r="C24" s="210">
        <v>18536004.039999999</v>
      </c>
      <c r="D24" s="210">
        <v>7414401.6200000001</v>
      </c>
      <c r="E24" s="208">
        <f t="shared" si="0"/>
        <v>0.40000000021579629</v>
      </c>
      <c r="F24" s="7"/>
      <c r="G24" s="200">
        <v>101829708</v>
      </c>
      <c r="I24" s="204" t="s">
        <v>65</v>
      </c>
    </row>
    <row r="25" spans="1:9" x14ac:dyDescent="0.35">
      <c r="A25" s="209">
        <v>24</v>
      </c>
      <c r="B25" s="210">
        <v>164665437</v>
      </c>
      <c r="C25" s="210">
        <v>51491873.119999997</v>
      </c>
      <c r="D25" s="210">
        <v>20596749.25</v>
      </c>
      <c r="E25" s="208">
        <f t="shared" si="0"/>
        <v>0.40000000003884112</v>
      </c>
      <c r="F25" s="7"/>
      <c r="G25" s="200">
        <v>164665437</v>
      </c>
      <c r="I25" s="204" t="s">
        <v>67</v>
      </c>
    </row>
    <row r="26" spans="1:9" x14ac:dyDescent="0.35">
      <c r="A26" s="209">
        <v>25</v>
      </c>
      <c r="B26" s="210">
        <v>52825188</v>
      </c>
      <c r="C26" s="210">
        <v>30217945.899999999</v>
      </c>
      <c r="D26" s="210">
        <v>12087178.359999999</v>
      </c>
      <c r="E26" s="208">
        <f t="shared" si="0"/>
        <v>0.4</v>
      </c>
      <c r="F26" s="7"/>
      <c r="G26" s="200">
        <v>52825188</v>
      </c>
      <c r="I26" s="204" t="s">
        <v>69</v>
      </c>
    </row>
    <row r="27" spans="1:9" x14ac:dyDescent="0.35">
      <c r="A27" s="209">
        <v>26</v>
      </c>
      <c r="B27" s="210">
        <v>73085534</v>
      </c>
      <c r="C27" s="210">
        <v>36511969.810000002</v>
      </c>
      <c r="D27" s="210">
        <v>14604787.92</v>
      </c>
      <c r="E27" s="208">
        <f t="shared" si="0"/>
        <v>0.39999999989044688</v>
      </c>
      <c r="F27" s="7"/>
      <c r="G27" s="200">
        <v>73085534</v>
      </c>
      <c r="I27" s="204" t="s">
        <v>71</v>
      </c>
    </row>
    <row r="28" spans="1:9" x14ac:dyDescent="0.35">
      <c r="A28" s="209">
        <v>27</v>
      </c>
      <c r="B28" s="210">
        <v>233339113</v>
      </c>
      <c r="C28" s="210">
        <v>160937193.38999999</v>
      </c>
      <c r="D28" s="210">
        <v>64374877.359999999</v>
      </c>
      <c r="E28" s="208">
        <f t="shared" si="0"/>
        <v>0.40000000002485447</v>
      </c>
      <c r="F28" s="7"/>
      <c r="G28" s="200">
        <v>233339113</v>
      </c>
      <c r="I28" s="204" t="s">
        <v>73</v>
      </c>
    </row>
    <row r="29" spans="1:9" x14ac:dyDescent="0.35">
      <c r="A29" s="209">
        <v>28</v>
      </c>
      <c r="B29" s="210">
        <v>3133589</v>
      </c>
      <c r="C29" s="210">
        <v>1588325.7</v>
      </c>
      <c r="D29" s="210">
        <v>635330.28</v>
      </c>
      <c r="E29" s="208">
        <f t="shared" si="0"/>
        <v>0.4</v>
      </c>
      <c r="F29" s="7"/>
      <c r="G29" s="200">
        <v>3133589</v>
      </c>
      <c r="I29" s="204" t="s">
        <v>76</v>
      </c>
    </row>
    <row r="30" spans="1:9" x14ac:dyDescent="0.35">
      <c r="A30" s="209">
        <v>29</v>
      </c>
      <c r="B30" s="210">
        <v>10341093</v>
      </c>
      <c r="C30" s="210">
        <v>1871038.78</v>
      </c>
      <c r="D30" s="210">
        <v>748415.51</v>
      </c>
      <c r="E30" s="208">
        <f t="shared" si="0"/>
        <v>0.39999999893107507</v>
      </c>
      <c r="F30" s="7"/>
      <c r="G30" s="200">
        <v>10341093</v>
      </c>
      <c r="I30" s="204" t="s">
        <v>78</v>
      </c>
    </row>
    <row r="31" spans="1:9" x14ac:dyDescent="0.35">
      <c r="A31" s="209">
        <v>30</v>
      </c>
      <c r="B31" s="210">
        <v>677896</v>
      </c>
      <c r="C31" s="188" t="s">
        <v>147</v>
      </c>
      <c r="D31" s="188" t="s">
        <v>147</v>
      </c>
      <c r="E31" s="208" t="s">
        <v>147</v>
      </c>
      <c r="F31" s="7"/>
      <c r="G31" s="200">
        <v>677896</v>
      </c>
      <c r="I31" s="204" t="s">
        <v>80</v>
      </c>
    </row>
    <row r="32" spans="1:9" x14ac:dyDescent="0.35">
      <c r="A32" s="209">
        <v>31</v>
      </c>
      <c r="B32" s="210">
        <v>24697403</v>
      </c>
      <c r="C32" s="210">
        <v>3817037.48</v>
      </c>
      <c r="D32" s="210">
        <v>1526814.99</v>
      </c>
      <c r="E32" s="208">
        <f t="shared" si="0"/>
        <v>0.39999999947603343</v>
      </c>
      <c r="F32" s="7"/>
      <c r="G32" s="200">
        <v>24697403</v>
      </c>
      <c r="I32" s="204" t="s">
        <v>82</v>
      </c>
    </row>
    <row r="33" spans="1:9" x14ac:dyDescent="0.35">
      <c r="A33" s="209">
        <v>32</v>
      </c>
      <c r="B33" s="210">
        <v>44539461</v>
      </c>
      <c r="C33" s="210">
        <v>30485099.260000002</v>
      </c>
      <c r="D33" s="210">
        <v>12194039.699999999</v>
      </c>
      <c r="E33" s="208">
        <f t="shared" si="0"/>
        <v>0.39999999986878831</v>
      </c>
      <c r="F33" s="7"/>
      <c r="G33" s="200">
        <v>44539461</v>
      </c>
      <c r="I33" s="204" t="s">
        <v>84</v>
      </c>
    </row>
    <row r="34" spans="1:9" ht="15" thickBot="1" x14ac:dyDescent="0.4">
      <c r="A34" s="211">
        <v>33</v>
      </c>
      <c r="B34" s="212">
        <v>39268302</v>
      </c>
      <c r="C34" s="212">
        <v>15953295.84</v>
      </c>
      <c r="D34" s="212">
        <v>6381318.3399999999</v>
      </c>
      <c r="E34" s="213">
        <f t="shared" si="0"/>
        <v>0.4000000002507319</v>
      </c>
      <c r="F34" s="7"/>
      <c r="G34" s="201">
        <v>39268302</v>
      </c>
      <c r="I34" s="205" t="s">
        <v>86</v>
      </c>
    </row>
    <row r="35" spans="1:9" ht="15" thickBot="1" x14ac:dyDescent="0.4">
      <c r="A35" s="189" t="s">
        <v>11</v>
      </c>
      <c r="B35" s="214">
        <f>SUM(B2:B34)</f>
        <v>1915054750</v>
      </c>
      <c r="C35" s="215">
        <f>SUM(C2:C34)</f>
        <v>1356532972.6399999</v>
      </c>
      <c r="D35" s="215">
        <f>SUM(D2:D34)</f>
        <v>597756524.78999996</v>
      </c>
      <c r="E35" s="216">
        <f t="shared" si="0"/>
        <v>0.44065019932886962</v>
      </c>
      <c r="F35" s="7"/>
      <c r="G35" s="198">
        <f>SUM(G2:G34)</f>
        <v>1915054750</v>
      </c>
    </row>
    <row r="36" spans="1:9" ht="15" thickBot="1" x14ac:dyDescent="0.4">
      <c r="A36" s="190"/>
      <c r="B36" s="191"/>
      <c r="C36" s="191"/>
      <c r="D36" s="191"/>
      <c r="E36" s="192"/>
      <c r="F36" s="7"/>
    </row>
    <row r="37" spans="1:9" ht="55.5" customHeight="1" thickBot="1" x14ac:dyDescent="0.4">
      <c r="A37" s="197" t="s">
        <v>148</v>
      </c>
      <c r="B37" s="193"/>
      <c r="C37" s="193"/>
      <c r="D37" s="193"/>
      <c r="E37" s="194"/>
      <c r="F37" s="7"/>
    </row>
  </sheetData>
  <mergeCells count="1">
    <mergeCell ref="A37:E3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c V q q W O f l x W 6 l A A A A 9 g A A A B I A H A B D b 2 5 m a W c v U G F j a 2 F n Z S 5 4 b W w g o h g A K K A U A A A A A A A A A A A A A A A A A A A A A A A A A A A A h Y 8 x D o I w G I W v Q r r T l h o T Q n 7 K 4 G Q i i Y n G u D a l Q g M U Q 4 v l b g 4 e y S u I U d T N 8 X 3 v G 9 6 7 X 2 + Q j W 0 T X F R v d W d S F G G K A m V k V 2 h T p m h w p z B G G Y e t k L U o V T D J x i a j L V J U O X d O C P H e Y 7 / A X V 8 S R m l E j v l m J y v V C v S R 9 X 8 5 1 M Y 6 Y a R C H A 6 v M Z z h i M W Y L R m m Q G Y I u T Z f g U 1 7 n + 0 P h N X Q u K F X X L t w v Q c y R y D v D / w B U E s D B B Q A A g A I A H F a q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x W q p Y K I p H u A 4 A A A A R A A A A E w A c A E Z v c m 1 1 b G F z L 1 N l Y 3 R p b 2 4 x L m 0 g o h g A K K A U A A A A A A A A A A A A A A A A A A A A A A A A A A A A K 0 5 N L s n M z 1 M I h t C G 1 g B Q S w E C L Q A U A A I A C A B x W q p Y 5 + X F b q U A A A D 2 A A A A E g A A A A A A A A A A A A A A A A A A A A A A Q 2 9 u Z m l n L 1 B h Y 2 t h Z 2 U u e G 1 s U E s B A i 0 A F A A C A A g A c V q q W A / K 6 a u k A A A A 6 Q A A A B M A A A A A A A A A A A A A A A A A 8 Q A A A F t D b 2 5 0 Z W 5 0 X 1 R 5 c G V z X S 5 4 b W x Q S w E C L Q A U A A I A C A B x W q p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V K g k m X 3 M c 0 i h F W y n G 3 J m M A A A A A A C A A A A A A A D Z g A A w A A A A B A A A A B M 0 Z q a + Y 0 d C G a F F C / w s 0 l w A A A A A A S A A A C g A A A A E A A A A D r l o g X 4 v R Y V k k S x / s 6 w I 3 Z Q A A A A V N T 7 6 r y J z P A W 2 p O V M s + o 4 q T 2 p k u u o 9 s s i Z X c r g g R o A i u c v Y o m S k x 9 K X z q T U C q v n k 9 z o O z z D M S e g q P t m r g p v F T 7 W V E B S t G C q o l H 7 G t e 3 m 1 m w U A A A A a I f g D L s F U g 4 S j m O V e L / 1 n G J I l 7 Y = < / D a t a M a s h u p > 
</file>

<file path=customXml/itemProps1.xml><?xml version="1.0" encoding="utf-8"?>
<ds:datastoreItem xmlns:ds="http://schemas.openxmlformats.org/officeDocument/2006/customXml" ds:itemID="{02E6705F-6D76-4690-AC5C-5477479DBFF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Budget 2014-2024</vt:lpstr>
      <vt:lpstr>Amount accepted by CINEA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click@mayombe.eu</cp:lastModifiedBy>
  <dcterms:created xsi:type="dcterms:W3CDTF">2024-05-10T09:19:22Z</dcterms:created>
  <dcterms:modified xsi:type="dcterms:W3CDTF">2024-05-11T15:30:35Z</dcterms:modified>
</cp:coreProperties>
</file>